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75" windowWidth="11325" windowHeight="12930" activeTab="0"/>
  </bookViews>
  <sheets>
    <sheet name="cc SUMMARY" sheetId="1" r:id="rId1"/>
    <sheet name="warming" sheetId="2" r:id="rId2"/>
    <sheet name="cooling" sheetId="3" r:id="rId3"/>
    <sheet name="cc" sheetId="4" r:id="rId4"/>
    <sheet name="CC~mired" sheetId="5" r:id="rId5"/>
    <sheet name="ND-FF" sheetId="6" r:id="rId6"/>
  </sheets>
  <definedNames/>
  <calcPr fullCalcOnLoad="1"/>
</workbook>
</file>

<file path=xl/sharedStrings.xml><?xml version="1.0" encoding="utf-8"?>
<sst xmlns="http://schemas.openxmlformats.org/spreadsheetml/2006/main" count="244" uniqueCount="188">
  <si>
    <t>Filter</t>
  </si>
  <si>
    <t>FF</t>
  </si>
  <si>
    <t>80A</t>
  </si>
  <si>
    <t>blue</t>
  </si>
  <si>
    <t>tungsten</t>
  </si>
  <si>
    <t>80B</t>
  </si>
  <si>
    <t>photoflood</t>
  </si>
  <si>
    <t>80C</t>
  </si>
  <si>
    <t>flash</t>
  </si>
  <si>
    <t>80D</t>
  </si>
  <si>
    <t>really red</t>
  </si>
  <si>
    <t>magenta</t>
  </si>
  <si>
    <t>81A</t>
  </si>
  <si>
    <t>81B</t>
  </si>
  <si>
    <t>81C</t>
  </si>
  <si>
    <t>81D</t>
  </si>
  <si>
    <t>81EF</t>
  </si>
  <si>
    <t>82A</t>
  </si>
  <si>
    <t>82B</t>
  </si>
  <si>
    <t>82C</t>
  </si>
  <si>
    <t>85B</t>
  </si>
  <si>
    <t>85C</t>
  </si>
  <si>
    <t>sixticolor (Dmired)</t>
  </si>
  <si>
    <t>T2 target (deg K)</t>
  </si>
  <si>
    <t>T1 ambient (deg K)</t>
  </si>
  <si>
    <t>Filter colour</t>
  </si>
  <si>
    <t>Ambient Light</t>
  </si>
  <si>
    <t>dAv</t>
  </si>
  <si>
    <t>Filter marked as</t>
  </si>
  <si>
    <t>Multiply exposure by:</t>
  </si>
  <si>
    <t>Or, open lens in stops</t>
  </si>
  <si>
    <t>ND .1</t>
  </si>
  <si>
    <t>ND .2</t>
  </si>
  <si>
    <t>ND .3</t>
  </si>
  <si>
    <t>ND .4</t>
  </si>
  <si>
    <t>ND .5</t>
  </si>
  <si>
    <t>ND .6</t>
  </si>
  <si>
    <t>ND .8</t>
  </si>
  <si>
    <t>ND .9</t>
  </si>
  <si>
    <t>ND 1.0</t>
  </si>
  <si>
    <t>.1/3</t>
  </si>
  <si>
    <t>.2/3</t>
  </si>
  <si>
    <t>&lt;&gt;</t>
  </si>
  <si>
    <t>&gt;</t>
  </si>
  <si>
    <t>solid</t>
  </si>
  <si>
    <t>grad.</t>
  </si>
  <si>
    <t>&lt;</t>
  </si>
  <si>
    <t>dT          (deg K)</t>
  </si>
  <si>
    <t>Neutral Density Filter Factors</t>
  </si>
  <si>
    <r>
      <t>d</t>
    </r>
    <r>
      <rPr>
        <sz val="10"/>
        <rFont val="Arial"/>
        <family val="0"/>
      </rPr>
      <t>Av</t>
    </r>
  </si>
  <si>
    <t>calculated mired shift</t>
  </si>
  <si>
    <t>Wratten table     mired shift</t>
  </si>
  <si>
    <t>KODAK WRATTEN Cooling Filters</t>
  </si>
  <si>
    <t>Light Balancing</t>
  </si>
  <si>
    <t>and</t>
  </si>
  <si>
    <t>Conversion Filter</t>
  </si>
  <si>
    <t>Increase</t>
  </si>
  <si>
    <t>Exposure</t>
  </si>
  <si>
    <t>Change</t>
  </si>
  <si>
    <t>Approximate</t>
  </si>
  <si>
    <t>Spectral CC</t>
  </si>
  <si>
    <t>Equivalent*</t>
  </si>
  <si>
    <t>MIRED</t>
  </si>
  <si>
    <t>Value</t>
  </si>
  <si>
    <t>10C + 05M</t>
  </si>
  <si>
    <t>15C + 05M</t>
  </si>
  <si>
    <t>20C + 07M</t>
  </si>
  <si>
    <t>25C + 07M</t>
  </si>
  <si>
    <t>35C + 12M</t>
  </si>
  <si>
    <t>82A + 82C</t>
  </si>
  <si>
    <t>40C + 20M</t>
  </si>
  <si>
    <t>80D + 82</t>
  </si>
  <si>
    <t>40C + 15M</t>
  </si>
  <si>
    <t>80D + 82A</t>
  </si>
  <si>
    <t>50C + 15M</t>
  </si>
  <si>
    <t>55C + 17M</t>
  </si>
  <si>
    <t>82C + 82C</t>
  </si>
  <si>
    <t>50C + 14M</t>
  </si>
  <si>
    <t>80C + 82</t>
  </si>
  <si>
    <t>60C + 17M</t>
  </si>
  <si>
    <t>80C + 82A</t>
  </si>
  <si>
    <t>70C +22M</t>
  </si>
  <si>
    <t>80C + 25M</t>
  </si>
  <si>
    <t>80B + 82</t>
  </si>
  <si>
    <t>85C + 27M</t>
  </si>
  <si>
    <t>90C + 30M</t>
  </si>
  <si>
    <t>80A + 82</t>
  </si>
  <si>
    <t>100C + 30M</t>
  </si>
  <si>
    <t>80A + 82A</t>
  </si>
  <si>
    <t>110C + 32M</t>
  </si>
  <si>
    <t>80A + 82B</t>
  </si>
  <si>
    <t>115C + 35M</t>
  </si>
  <si>
    <t>80A + 82C</t>
  </si>
  <si>
    <t>125C + 37M</t>
  </si>
  <si>
    <t>80A + 82D</t>
  </si>
  <si>
    <t>130C + 40M</t>
  </si>
  <si>
    <t>80C + 80B</t>
  </si>
  <si>
    <t>135C + 42M</t>
  </si>
  <si>
    <t>80C + 80B + 82</t>
  </si>
  <si>
    <t>145C + 45M</t>
  </si>
  <si>
    <t>150C + 45M</t>
  </si>
  <si>
    <t>80C + 80A + 82</t>
  </si>
  <si>
    <t>150C + 47M</t>
  </si>
  <si>
    <t>80C + 80A + 82A</t>
  </si>
  <si>
    <t>155C + 47M</t>
  </si>
  <si>
    <t>80B + 80A</t>
  </si>
  <si>
    <t>160C + 50M</t>
  </si>
  <si>
    <t>Dmired</t>
  </si>
  <si>
    <t>http://www.fotoinfo.com/info/technicalinfo/cooltocc.html</t>
  </si>
  <si>
    <t>07Y</t>
  </si>
  <si>
    <t>10Y + 02M</t>
  </si>
  <si>
    <t>15Y + 05M</t>
  </si>
  <si>
    <t>25Y + 07M</t>
  </si>
  <si>
    <t>81C + 81</t>
  </si>
  <si>
    <t>20Y + 07M</t>
  </si>
  <si>
    <t>30Y + 10M</t>
  </si>
  <si>
    <t>81 + 81EF</t>
  </si>
  <si>
    <t>32Y + 10M</t>
  </si>
  <si>
    <t>81A + 81EF</t>
  </si>
  <si>
    <t>35Y + 10M</t>
  </si>
  <si>
    <t>85C + 81</t>
  </si>
  <si>
    <t>35Y + 12M</t>
  </si>
  <si>
    <t>85C + 81A</t>
  </si>
  <si>
    <t>40Y +15M</t>
  </si>
  <si>
    <t>85C + 81B</t>
  </si>
  <si>
    <t>45Y + 15M</t>
  </si>
  <si>
    <t>50Y + 17M</t>
  </si>
  <si>
    <t>85 + 81</t>
  </si>
  <si>
    <t>55Y + 20M</t>
  </si>
  <si>
    <t>85 + 81A</t>
  </si>
  <si>
    <t>60Y + 20M</t>
  </si>
  <si>
    <t>65Y + 22M</t>
  </si>
  <si>
    <t>85B + 81</t>
  </si>
  <si>
    <t>70Y + 25M</t>
  </si>
  <si>
    <t>85B + 81A</t>
  </si>
  <si>
    <t>75Y + 27M</t>
  </si>
  <si>
    <t>85B + 81B</t>
  </si>
  <si>
    <t>80Y + 30M</t>
  </si>
  <si>
    <t>85B + 81C</t>
  </si>
  <si>
    <t>85Y + 32M</t>
  </si>
  <si>
    <t>85B + 81D</t>
  </si>
  <si>
    <t>90Y + 32M</t>
  </si>
  <si>
    <t>85B + 81EF</t>
  </si>
  <si>
    <t>95Y + 32M</t>
  </si>
  <si>
    <t>85B + 85C</t>
  </si>
  <si>
    <t>95Y + 35M</t>
  </si>
  <si>
    <t>85B + 85C + 81</t>
  </si>
  <si>
    <t>100Y + 37M</t>
  </si>
  <si>
    <t>85B + 85C + 81A</t>
  </si>
  <si>
    <t>105Y + 37M</t>
  </si>
  <si>
    <t>85B + 85</t>
  </si>
  <si>
    <t>110Y + 40M</t>
  </si>
  <si>
    <t>85B + 85 + 81</t>
  </si>
  <si>
    <t>110Y + 42M</t>
  </si>
  <si>
    <t>85B + 85 + 81A</t>
  </si>
  <si>
    <t>115Y + 42M</t>
  </si>
  <si>
    <t>85B + 85B</t>
  </si>
  <si>
    <t>120Y + 45M</t>
  </si>
  <si>
    <t>http://www.fotoinfo.com/info/technicalinfo/warmtocc.html</t>
  </si>
  <si>
    <t>Cooling Filters (Blue)</t>
  </si>
  <si>
    <t>Warming Filters (Red)</t>
  </si>
  <si>
    <t xml:space="preserve">Filters </t>
  </si>
  <si>
    <t>85C + 81D</t>
  </si>
  <si>
    <t>Approx.</t>
  </si>
  <si>
    <t>85B + 85C + 81D</t>
  </si>
  <si>
    <t>80A + 80C + 82C</t>
  </si>
  <si>
    <t>80A + 80C</t>
  </si>
  <si>
    <t>Colour Conversion Filters - Sixticolor dM Units</t>
  </si>
  <si>
    <t>Sixticolor (dM)</t>
  </si>
  <si>
    <t>.2003-12-13   © 2005, J Colwell, Canada</t>
  </si>
  <si>
    <t>T1 = the current colour temperature</t>
  </si>
  <si>
    <t>T2 = the new colour temperature you want</t>
  </si>
  <si>
    <t>dM = decamired = mired/10</t>
  </si>
  <si>
    <t>where,</t>
  </si>
  <si>
    <t xml:space="preserve"> Color Temperature and Color Correction in Photography</t>
  </si>
  <si>
    <t xml:space="preserve"> http://www.aeimages.com/learn/color-correction.html</t>
  </si>
  <si>
    <t>mired = micro reciprocal degrees, is a unit of colour temperature.</t>
  </si>
  <si>
    <t>mired = 1,000,000/CT</t>
  </si>
  <si>
    <t xml:space="preserve">where, </t>
  </si>
  <si>
    <t>CT is the colour temperature, in units of degrees Kelvin (K)</t>
  </si>
  <si>
    <t>Colour conversion filters are quantified by the change, or shift, in colour temperature that they make.</t>
  </si>
  <si>
    <t>filter.shift (mired) = 1000*((1000/T1)-(1000/T2))</t>
  </si>
  <si>
    <t>References:</t>
  </si>
  <si>
    <t>Gossen Sixticolor user manual.</t>
  </si>
  <si>
    <t>For example, a colour temperature of 5,800 K corresponds to daylight at around noon on a clear day:</t>
  </si>
  <si>
    <t>and so "daylight" = 5,800 K = 172.4 mired = 17.2 dM</t>
  </si>
  <si>
    <t>.2005-01-18   © J.L. Colwell 2005, www.jcolwell.ca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</si>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</sst>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0000"/>
  </numFmts>
  <fonts count="1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16" fontId="0" fillId="0" borderId="1" xfId="0" applyNumberFormat="1" applyBorder="1" applyAlignment="1">
      <alignment horizontal="center" wrapText="1"/>
    </xf>
    <xf numFmtId="12" fontId="0" fillId="0" borderId="1" xfId="0" applyNumberForma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2" fillId="0" borderId="1" xfId="0" applyNumberFormat="1" applyFont="1" applyBorder="1" applyAlignment="1">
      <alignment horizontal="center" vertical="top" wrapText="1"/>
    </xf>
    <xf numFmtId="176" fontId="2" fillId="0" borderId="1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2" fontId="2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2" fontId="0" fillId="0" borderId="1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12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2" fontId="0" fillId="0" borderId="3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Colour Conversion: Warming Filter (Red) Combinations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09675"/>
          <c:w val="0.958"/>
          <c:h val="0.83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  <a:ln w="12700">
                <a:solidFill/>
                <a:prstDash val="sysDot"/>
              </a:ln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dPt>
            <c:idx val="5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solidFill>
                <a:srgbClr val="FFFFFF"/>
              </a:solidFill>
            </c:spPr>
          </c:dPt>
          <c:dPt>
            <c:idx val="7"/>
            <c:invertIfNegative val="0"/>
            <c:spPr>
              <a:solidFill>
                <a:srgbClr val="FFFFFF"/>
              </a:solidFill>
            </c:spPr>
          </c:dPt>
          <c:dPt>
            <c:idx val="8"/>
            <c:invertIfNegative val="0"/>
            <c:spPr>
              <a:solidFill>
                <a:srgbClr val="969696"/>
              </a:solidFill>
            </c:spPr>
          </c:dPt>
          <c:dPt>
            <c:idx val="9"/>
            <c:invertIfNegative val="0"/>
            <c:spPr>
              <a:solidFill>
                <a:srgbClr val="FFFFFF"/>
              </a:solidFill>
            </c:spPr>
          </c:dPt>
          <c:dPt>
            <c:idx val="10"/>
            <c:invertIfNegative val="0"/>
            <c:spPr>
              <a:solidFill>
                <a:srgbClr val="FFFFFF"/>
              </a:solidFill>
            </c:spPr>
          </c:dPt>
          <c:dPt>
            <c:idx val="11"/>
            <c:invertIfNegative val="0"/>
            <c:spPr>
              <a:solidFill>
                <a:srgbClr val="FFFFFF"/>
              </a:solidFill>
            </c:spPr>
          </c:dPt>
          <c:dPt>
            <c:idx val="12"/>
            <c:invertIfNegative val="0"/>
            <c:spPr>
              <a:solidFill>
                <a:srgbClr val="FFFFFF"/>
              </a:solidFill>
            </c:spPr>
          </c:dPt>
          <c:dPt>
            <c:idx val="13"/>
            <c:invertIfNegative val="0"/>
            <c:spPr>
              <a:solidFill>
                <a:srgbClr val="FFFFFF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  <a:ln w="12700">
                <a:solidFill/>
                <a:prstDash val="sysDot"/>
              </a:ln>
            </c:spPr>
          </c:dPt>
          <c:dPt>
            <c:idx val="15"/>
            <c:invertIfNegative val="0"/>
            <c:spPr>
              <a:solidFill>
                <a:srgbClr val="FFFFFF"/>
              </a:solidFill>
            </c:spPr>
          </c:dPt>
          <c:dPt>
            <c:idx val="16"/>
            <c:invertIfNegative val="0"/>
            <c:spPr>
              <a:solidFill>
                <a:srgbClr val="969696"/>
              </a:solidFill>
            </c:spPr>
          </c:dPt>
          <c:dPt>
            <c:idx val="17"/>
            <c:invertIfNegative val="0"/>
            <c:spPr>
              <a:solidFill>
                <a:srgbClr val="FFFFFF"/>
              </a:solidFill>
            </c:spPr>
          </c:dPt>
          <c:dPt>
            <c:idx val="18"/>
            <c:invertIfNegative val="0"/>
            <c:spPr>
              <a:solidFill>
                <a:srgbClr val="FFFFFF"/>
              </a:solidFill>
            </c:spPr>
          </c:dPt>
          <c:dPt>
            <c:idx val="19"/>
            <c:invertIfNegative val="0"/>
            <c:spPr>
              <a:solidFill>
                <a:srgbClr val="FFFFFF"/>
              </a:solidFill>
            </c:spPr>
          </c:dPt>
          <c:dPt>
            <c:idx val="20"/>
            <c:invertIfNegative val="0"/>
            <c:spPr>
              <a:solidFill>
                <a:srgbClr val="FFFFFF"/>
              </a:solidFill>
            </c:spPr>
          </c:dPt>
          <c:dPt>
            <c:idx val="21"/>
            <c:invertIfNegative val="0"/>
            <c:spPr>
              <a:solidFill>
                <a:srgbClr val="C0C0C0"/>
              </a:solidFill>
              <a:ln w="12700">
                <a:solidFill/>
                <a:prstDash val="sysDot"/>
              </a:ln>
            </c:spPr>
          </c:dPt>
          <c:dPt>
            <c:idx val="22"/>
            <c:invertIfNegative val="0"/>
            <c:spPr>
              <a:solidFill>
                <a:srgbClr val="FFFFFF"/>
              </a:solidFill>
            </c:spPr>
          </c:dPt>
          <c:dPt>
            <c:idx val="23"/>
            <c:invertIfNegative val="0"/>
            <c:spPr>
              <a:solidFill>
                <a:srgbClr val="969696"/>
              </a:solidFill>
            </c:spPr>
          </c:dPt>
          <c:dPt>
            <c:idx val="24"/>
            <c:invertIfNegative val="0"/>
            <c:spPr>
              <a:solidFill>
                <a:srgbClr val="FFFFFF"/>
              </a:solidFill>
            </c:spPr>
          </c:dPt>
          <c:dPt>
            <c:idx val="25"/>
            <c:invertIfNegative val="0"/>
            <c:spPr>
              <a:solidFill>
                <a:srgbClr val="FFFFFF"/>
              </a:solidFill>
            </c:spPr>
          </c:dPt>
          <c:dPt>
            <c:idx val="26"/>
            <c:invertIfNegative val="0"/>
            <c:spPr>
              <a:solidFill>
                <a:srgbClr val="FFFFFF"/>
              </a:solidFill>
            </c:spPr>
          </c:dPt>
          <c:dPt>
            <c:idx val="27"/>
            <c:invertIfNegative val="0"/>
            <c:spPr>
              <a:solidFill>
                <a:srgbClr val="C0C0C0"/>
              </a:solidFill>
              <a:ln w="12700">
                <a:solidFill/>
                <a:prstDash val="sysDot"/>
              </a:ln>
            </c:spPr>
          </c:dPt>
          <c:cat>
            <c:strRef>
              <c:f>'cc'!$B$40:$B$67</c:f>
              <c:strCache>
                <c:ptCount val="28"/>
                <c:pt idx="0">
                  <c:v>81A</c:v>
                </c:pt>
                <c:pt idx="1">
                  <c:v>81B</c:v>
                </c:pt>
                <c:pt idx="2">
                  <c:v>81C</c:v>
                </c:pt>
                <c:pt idx="3">
                  <c:v>81D</c:v>
                </c:pt>
                <c:pt idx="4">
                  <c:v>81C + 81</c:v>
                </c:pt>
                <c:pt idx="5">
                  <c:v>81EF</c:v>
                </c:pt>
                <c:pt idx="6">
                  <c:v>81 + 81EF</c:v>
                </c:pt>
                <c:pt idx="7">
                  <c:v>81A + 81EF</c:v>
                </c:pt>
                <c:pt idx="8">
                  <c:v>85C</c:v>
                </c:pt>
                <c:pt idx="9">
                  <c:v>85C + 81</c:v>
                </c:pt>
                <c:pt idx="10">
                  <c:v>85C + 81A</c:v>
                </c:pt>
                <c:pt idx="11">
                  <c:v>85C + 81B</c:v>
                </c:pt>
                <c:pt idx="12">
                  <c:v>85</c:v>
                </c:pt>
                <c:pt idx="13">
                  <c:v>85 + 81</c:v>
                </c:pt>
                <c:pt idx="14">
                  <c:v>85C + 81D</c:v>
                </c:pt>
                <c:pt idx="15">
                  <c:v>85 + 81A</c:v>
                </c:pt>
                <c:pt idx="16">
                  <c:v>85B</c:v>
                </c:pt>
                <c:pt idx="17">
                  <c:v>85B + 81</c:v>
                </c:pt>
                <c:pt idx="18">
                  <c:v>85B + 81A</c:v>
                </c:pt>
                <c:pt idx="19">
                  <c:v>85B + 81B</c:v>
                </c:pt>
                <c:pt idx="20">
                  <c:v>85B + 81C</c:v>
                </c:pt>
                <c:pt idx="21">
                  <c:v>85B + 81D</c:v>
                </c:pt>
                <c:pt idx="22">
                  <c:v>85B + 81EF</c:v>
                </c:pt>
                <c:pt idx="23">
                  <c:v>85B + 85C</c:v>
                </c:pt>
                <c:pt idx="24">
                  <c:v>85B + 85C + 81</c:v>
                </c:pt>
                <c:pt idx="25">
                  <c:v>85B + 85C + 81A</c:v>
                </c:pt>
                <c:pt idx="26">
                  <c:v>85B + 85</c:v>
                </c:pt>
                <c:pt idx="27">
                  <c:v>85B + 85C + 81D</c:v>
                </c:pt>
              </c:strCache>
            </c:strRef>
          </c:cat>
          <c:val>
            <c:numRef>
              <c:f>'cc'!$A$40:$A$67</c:f>
              <c:numCache>
                <c:ptCount val="28"/>
                <c:pt idx="0">
                  <c:v>1.8</c:v>
                </c:pt>
                <c:pt idx="1">
                  <c:v>2.7</c:v>
                </c:pt>
                <c:pt idx="2">
                  <c:v>3.5</c:v>
                </c:pt>
                <c:pt idx="3">
                  <c:v>4.2</c:v>
                </c:pt>
                <c:pt idx="4">
                  <c:v>4.4</c:v>
                </c:pt>
                <c:pt idx="5">
                  <c:v>5.2</c:v>
                </c:pt>
                <c:pt idx="6">
                  <c:v>6.1</c:v>
                </c:pt>
                <c:pt idx="7">
                  <c:v>7</c:v>
                </c:pt>
                <c:pt idx="8">
                  <c:v>8.1</c:v>
                </c:pt>
                <c:pt idx="9">
                  <c:v>9</c:v>
                </c:pt>
                <c:pt idx="10">
                  <c:v>9.9</c:v>
                </c:pt>
                <c:pt idx="11">
                  <c:v>10.8</c:v>
                </c:pt>
                <c:pt idx="12">
                  <c:v>11.2</c:v>
                </c:pt>
                <c:pt idx="13">
                  <c:v>12.1</c:v>
                </c:pt>
                <c:pt idx="14">
                  <c:v>12.3</c:v>
                </c:pt>
                <c:pt idx="15">
                  <c:v>13</c:v>
                </c:pt>
                <c:pt idx="16">
                  <c:v>13.1</c:v>
                </c:pt>
                <c:pt idx="17">
                  <c:v>14</c:v>
                </c:pt>
                <c:pt idx="18">
                  <c:v>14.9</c:v>
                </c:pt>
                <c:pt idx="19">
                  <c:v>15.8</c:v>
                </c:pt>
                <c:pt idx="20">
                  <c:v>16.6</c:v>
                </c:pt>
                <c:pt idx="21">
                  <c:v>17.3</c:v>
                </c:pt>
                <c:pt idx="22">
                  <c:v>18.3</c:v>
                </c:pt>
                <c:pt idx="23">
                  <c:v>21.2</c:v>
                </c:pt>
                <c:pt idx="24">
                  <c:v>22.1</c:v>
                </c:pt>
                <c:pt idx="25">
                  <c:v>23</c:v>
                </c:pt>
                <c:pt idx="26">
                  <c:v>24.3</c:v>
                </c:pt>
                <c:pt idx="27">
                  <c:v>25.4</c:v>
                </c:pt>
              </c:numCache>
            </c:numRef>
          </c:val>
        </c:ser>
        <c:axId val="15618180"/>
        <c:axId val="6345893"/>
      </c:barChart>
      <c:catAx>
        <c:axId val="15618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5893"/>
        <c:crosses val="autoZero"/>
        <c:auto val="1"/>
        <c:lblOffset val="100"/>
        <c:tickLblSkip val="1"/>
        <c:noMultiLvlLbl val="0"/>
      </c:catAx>
      <c:valAx>
        <c:axId val="6345893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decaMIRED (Dm)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18180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Colour Conversion: Cooling Filter (Blue) Combinations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  <a:ln w="12700">
                <a:solidFill/>
                <a:prstDash val="sysDot"/>
              </a:ln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dPt>
            <c:idx val="5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solidFill>
                <a:srgbClr val="FFFFFF"/>
              </a:solidFill>
            </c:spPr>
          </c:dPt>
          <c:dPt>
            <c:idx val="7"/>
            <c:invertIfNegative val="0"/>
            <c:spPr>
              <a:solidFill>
                <a:srgbClr val="FFFFFF"/>
              </a:solidFill>
            </c:spPr>
          </c:dPt>
          <c:dPt>
            <c:idx val="8"/>
            <c:invertIfNegative val="0"/>
            <c:spPr>
              <a:solidFill>
                <a:srgbClr val="969696"/>
              </a:solidFill>
            </c:spPr>
          </c:dPt>
          <c:dPt>
            <c:idx val="9"/>
            <c:invertIfNegative val="0"/>
            <c:spPr>
              <a:solidFill>
                <a:srgbClr val="FFFFFF"/>
              </a:solidFill>
            </c:spPr>
          </c:dPt>
          <c:dPt>
            <c:idx val="10"/>
            <c:invertIfNegative val="0"/>
            <c:spPr>
              <a:solidFill>
                <a:srgbClr val="FFFFFF"/>
              </a:solidFill>
            </c:spPr>
          </c:dPt>
          <c:dPt>
            <c:idx val="11"/>
            <c:invertIfNegative val="0"/>
            <c:spPr>
              <a:solidFill>
                <a:srgbClr val="FFFFFF"/>
              </a:solidFill>
            </c:spPr>
          </c:dPt>
          <c:dPt>
            <c:idx val="12"/>
            <c:invertIfNegative val="0"/>
            <c:spPr>
              <a:solidFill>
                <a:srgbClr val="FFFFFF"/>
              </a:solidFill>
            </c:spPr>
          </c:dPt>
          <c:dPt>
            <c:idx val="13"/>
            <c:invertIfNegative val="0"/>
            <c:spPr>
              <a:solidFill>
                <a:srgbClr val="FFFFFF"/>
              </a:solidFill>
            </c:spPr>
          </c:dPt>
          <c:dPt>
            <c:idx val="14"/>
            <c:invertIfNegative val="0"/>
            <c:spPr>
              <a:solidFill>
                <a:srgbClr val="000000"/>
              </a:solidFill>
            </c:spPr>
          </c:dPt>
          <c:dPt>
            <c:idx val="15"/>
            <c:invertIfNegative val="0"/>
            <c:spPr>
              <a:solidFill>
                <a:srgbClr val="FFFFFF"/>
              </a:solidFill>
            </c:spPr>
          </c:dPt>
          <c:dPt>
            <c:idx val="16"/>
            <c:invertIfNegative val="0"/>
            <c:spPr>
              <a:solidFill>
                <a:srgbClr val="FFFFFF"/>
              </a:solidFill>
            </c:spPr>
          </c:dPt>
          <c:dPt>
            <c:idx val="17"/>
            <c:invertIfNegative val="0"/>
            <c:spPr>
              <a:solidFill>
                <a:srgbClr val="FFFFFF"/>
              </a:solidFill>
            </c:spPr>
          </c:dPt>
          <c:dPt>
            <c:idx val="18"/>
            <c:invertIfNegative val="0"/>
            <c:spPr>
              <a:solidFill>
                <a:srgbClr val="C0C0C0"/>
              </a:solidFill>
              <a:ln w="12700">
                <a:solidFill/>
                <a:prstDash val="sysDot"/>
              </a:ln>
            </c:spPr>
          </c:dPt>
          <c:dPt>
            <c:idx val="19"/>
            <c:invertIfNegative val="0"/>
            <c:spPr>
              <a:solidFill>
                <a:srgbClr val="FFFFFF"/>
              </a:solidFill>
            </c:spPr>
          </c:dPt>
          <c:dPt>
            <c:idx val="20"/>
            <c:invertIfNegative val="0"/>
            <c:spPr>
              <a:solidFill>
                <a:srgbClr val="FFFFFF"/>
              </a:solidFill>
            </c:spPr>
          </c:dPt>
          <c:dPt>
            <c:idx val="21"/>
            <c:invertIfNegative val="0"/>
            <c:spPr>
              <a:solidFill>
                <a:srgbClr val="FFFFFF"/>
              </a:solidFill>
            </c:spPr>
          </c:dPt>
          <c:dPt>
            <c:idx val="22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FF"/>
              </a:solidFill>
            </c:spPr>
          </c:dPt>
          <c:dPt>
            <c:idx val="24"/>
            <c:invertIfNegative val="0"/>
            <c:spPr>
              <a:solidFill>
                <a:srgbClr val="FFFFFF"/>
              </a:solidFill>
            </c:spPr>
          </c:dPt>
          <c:dPt>
            <c:idx val="25"/>
            <c:invertIfNegative val="0"/>
            <c:spPr>
              <a:solidFill>
                <a:srgbClr val="FFFFFF"/>
              </a:solidFill>
            </c:spPr>
          </c:dPt>
          <c:dPt>
            <c:idx val="26"/>
            <c:invertIfNegative val="0"/>
            <c:spPr>
              <a:solidFill>
                <a:srgbClr val="C0C0C0"/>
              </a:solidFill>
              <a:ln w="12700">
                <a:solidFill/>
                <a:prstDash val="sysDot"/>
              </a:ln>
            </c:spPr>
          </c:dPt>
          <c:cat>
            <c:strRef>
              <c:f>'cc'!$B$6:$B$32</c:f>
              <c:strCache>
                <c:ptCount val="27"/>
                <c:pt idx="0">
                  <c:v>82</c:v>
                </c:pt>
                <c:pt idx="1">
                  <c:v>82A</c:v>
                </c:pt>
                <c:pt idx="2">
                  <c:v>82B</c:v>
                </c:pt>
                <c:pt idx="3">
                  <c:v>82C</c:v>
                </c:pt>
                <c:pt idx="4">
                  <c:v>80D</c:v>
                </c:pt>
                <c:pt idx="5">
                  <c:v>82A + 82C</c:v>
                </c:pt>
                <c:pt idx="6">
                  <c:v>80D + 82</c:v>
                </c:pt>
                <c:pt idx="7">
                  <c:v>80D + 82A</c:v>
                </c:pt>
                <c:pt idx="8">
                  <c:v>80C</c:v>
                </c:pt>
                <c:pt idx="9">
                  <c:v>82C + 82C</c:v>
                </c:pt>
                <c:pt idx="10">
                  <c:v>80C + 82</c:v>
                </c:pt>
                <c:pt idx="11">
                  <c:v>80C + 82A</c:v>
                </c:pt>
                <c:pt idx="12">
                  <c:v>80B</c:v>
                </c:pt>
                <c:pt idx="13">
                  <c:v>80B + 82</c:v>
                </c:pt>
                <c:pt idx="14">
                  <c:v>80A</c:v>
                </c:pt>
                <c:pt idx="15">
                  <c:v>80A + 82</c:v>
                </c:pt>
                <c:pt idx="16">
                  <c:v>80A + 82A</c:v>
                </c:pt>
                <c:pt idx="17">
                  <c:v>80A + 82B</c:v>
                </c:pt>
                <c:pt idx="18">
                  <c:v>80A + 82C</c:v>
                </c:pt>
                <c:pt idx="19">
                  <c:v>80A + 82D</c:v>
                </c:pt>
                <c:pt idx="20">
                  <c:v>80C + 80B</c:v>
                </c:pt>
                <c:pt idx="21">
                  <c:v>80C + 80B + 82</c:v>
                </c:pt>
                <c:pt idx="22">
                  <c:v>80A + 80C</c:v>
                </c:pt>
                <c:pt idx="23">
                  <c:v>80C + 80A + 82</c:v>
                </c:pt>
                <c:pt idx="24">
                  <c:v>80C + 80A + 82A</c:v>
                </c:pt>
                <c:pt idx="25">
                  <c:v>80B + 80A</c:v>
                </c:pt>
                <c:pt idx="26">
                  <c:v>80A + 80C + 82C</c:v>
                </c:pt>
              </c:strCache>
            </c:strRef>
          </c:cat>
          <c:val>
            <c:numRef>
              <c:f>'cc'!$A$6:$A$32</c:f>
              <c:numCache>
                <c:ptCount val="27"/>
                <c:pt idx="0">
                  <c:v>-1</c:v>
                </c:pt>
                <c:pt idx="1">
                  <c:v>-2.1</c:v>
                </c:pt>
                <c:pt idx="2">
                  <c:v>-3.2</c:v>
                </c:pt>
                <c:pt idx="3">
                  <c:v>-4.5</c:v>
                </c:pt>
                <c:pt idx="4">
                  <c:v>-5.6</c:v>
                </c:pt>
                <c:pt idx="5">
                  <c:v>-6.5</c:v>
                </c:pt>
                <c:pt idx="6">
                  <c:v>-6.6</c:v>
                </c:pt>
                <c:pt idx="7">
                  <c:v>-7.7</c:v>
                </c:pt>
                <c:pt idx="8">
                  <c:v>-8.1</c:v>
                </c:pt>
                <c:pt idx="9">
                  <c:v>-8.9</c:v>
                </c:pt>
                <c:pt idx="10">
                  <c:v>-9.1</c:v>
                </c:pt>
                <c:pt idx="11">
                  <c:v>-10.2</c:v>
                </c:pt>
                <c:pt idx="12">
                  <c:v>-11.2</c:v>
                </c:pt>
                <c:pt idx="13">
                  <c:v>-12.2</c:v>
                </c:pt>
                <c:pt idx="14">
                  <c:v>-13.1</c:v>
                </c:pt>
                <c:pt idx="15">
                  <c:v>-14.1</c:v>
                </c:pt>
                <c:pt idx="16">
                  <c:v>-15.2</c:v>
                </c:pt>
                <c:pt idx="17">
                  <c:v>-16.3</c:v>
                </c:pt>
                <c:pt idx="18">
                  <c:v>-17.6</c:v>
                </c:pt>
                <c:pt idx="19">
                  <c:v>-18.7</c:v>
                </c:pt>
                <c:pt idx="20">
                  <c:v>-19.3</c:v>
                </c:pt>
                <c:pt idx="21">
                  <c:v>-20.3</c:v>
                </c:pt>
                <c:pt idx="22">
                  <c:v>-21.2</c:v>
                </c:pt>
                <c:pt idx="23">
                  <c:v>-22.2</c:v>
                </c:pt>
                <c:pt idx="24">
                  <c:v>-23.3</c:v>
                </c:pt>
                <c:pt idx="25">
                  <c:v>-24.3</c:v>
                </c:pt>
                <c:pt idx="26">
                  <c:v>-25.7</c:v>
                </c:pt>
              </c:numCache>
            </c:numRef>
          </c:val>
        </c:ser>
        <c:axId val="57113038"/>
        <c:axId val="44255295"/>
      </c:barChart>
      <c:catAx>
        <c:axId val="5711303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255295"/>
        <c:crosses val="autoZero"/>
        <c:auto val="1"/>
        <c:lblOffset val="100"/>
        <c:tickLblSkip val="1"/>
        <c:noMultiLvlLbl val="0"/>
      </c:catAx>
      <c:valAx>
        <c:axId val="44255295"/>
        <c:scaling>
          <c:orientation val="maxMin"/>
          <c:min val="-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decaMIRED (Dm)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13038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142875</xdr:rowOff>
    </xdr:from>
    <xdr:to>
      <xdr:col>7</xdr:col>
      <xdr:colOff>381000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9050" y="142875"/>
        <a:ext cx="46291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57150</xdr:rowOff>
    </xdr:from>
    <xdr:to>
      <xdr:col>1</xdr:col>
      <xdr:colOff>361950</xdr:colOff>
      <xdr:row>32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09600" y="5076825"/>
          <a:ext cx="361950" cy="171450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23</xdr:row>
      <xdr:rowOff>66675</xdr:rowOff>
    </xdr:from>
    <xdr:to>
      <xdr:col>1</xdr:col>
      <xdr:colOff>352425</xdr:colOff>
      <xdr:row>24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600075" y="3790950"/>
          <a:ext cx="361950" cy="171450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15</xdr:row>
      <xdr:rowOff>95250</xdr:rowOff>
    </xdr:from>
    <xdr:to>
      <xdr:col>1</xdr:col>
      <xdr:colOff>342900</xdr:colOff>
      <xdr:row>16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590550" y="2524125"/>
          <a:ext cx="361950" cy="171450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7</xdr:col>
      <xdr:colOff>361950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0" y="142875"/>
        <a:ext cx="46291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28</xdr:row>
      <xdr:rowOff>66675</xdr:rowOff>
    </xdr:from>
    <xdr:to>
      <xdr:col>1</xdr:col>
      <xdr:colOff>381000</xdr:colOff>
      <xdr:row>29</xdr:row>
      <xdr:rowOff>76200</xdr:rowOff>
    </xdr:to>
    <xdr:sp>
      <xdr:nvSpPr>
        <xdr:cNvPr id="2" name="Rectangle 3"/>
        <xdr:cNvSpPr>
          <a:spLocks/>
        </xdr:cNvSpPr>
      </xdr:nvSpPr>
      <xdr:spPr>
        <a:xfrm>
          <a:off x="628650" y="4600575"/>
          <a:ext cx="361950" cy="171450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23</xdr:row>
      <xdr:rowOff>9525</xdr:rowOff>
    </xdr:from>
    <xdr:to>
      <xdr:col>1</xdr:col>
      <xdr:colOff>342900</xdr:colOff>
      <xdr:row>24</xdr:row>
      <xdr:rowOff>19050</xdr:rowOff>
    </xdr:to>
    <xdr:sp>
      <xdr:nvSpPr>
        <xdr:cNvPr id="3" name="Rectangle 4"/>
        <xdr:cNvSpPr>
          <a:spLocks/>
        </xdr:cNvSpPr>
      </xdr:nvSpPr>
      <xdr:spPr>
        <a:xfrm>
          <a:off x="590550" y="3733800"/>
          <a:ext cx="361950" cy="171450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16</xdr:row>
      <xdr:rowOff>152400</xdr:rowOff>
    </xdr:from>
    <xdr:to>
      <xdr:col>1</xdr:col>
      <xdr:colOff>342900</xdr:colOff>
      <xdr:row>18</xdr:row>
      <xdr:rowOff>0</xdr:rowOff>
    </xdr:to>
    <xdr:sp>
      <xdr:nvSpPr>
        <xdr:cNvPr id="4" name="Rectangle 5"/>
        <xdr:cNvSpPr>
          <a:spLocks/>
        </xdr:cNvSpPr>
      </xdr:nvSpPr>
      <xdr:spPr>
        <a:xfrm>
          <a:off x="590550" y="2743200"/>
          <a:ext cx="361950" cy="1714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2" customWidth="1"/>
    <col min="2" max="2" width="15.8515625" style="17" customWidth="1"/>
    <col min="3" max="3" width="9.140625" style="50" customWidth="1"/>
    <col min="4" max="4" width="12.57421875" style="17" customWidth="1"/>
    <col min="5" max="5" width="13.00390625" style="17" customWidth="1"/>
    <col min="6" max="16384" width="9.140625" style="17" customWidth="1"/>
  </cols>
  <sheetData>
    <row r="1" ht="12.75">
      <c r="A1" t="s">
        <v>186</v>
      </c>
    </row>
    <row r="2" ht="12.75">
      <c r="A2" t="s">
        <v>187</v>
      </c>
    </row>
    <row r="3" ht="12.75">
      <c r="A3" t="s">
        <v>167</v>
      </c>
    </row>
    <row r="4" ht="12.75">
      <c r="A4"/>
    </row>
    <row r="5" spans="1:3" ht="18" customHeight="1">
      <c r="A5" s="54" t="s">
        <v>159</v>
      </c>
      <c r="B5" s="54"/>
      <c r="C5" s="54"/>
    </row>
    <row r="6" spans="1:7" ht="30.75" customHeight="1">
      <c r="A6" s="48" t="s">
        <v>168</v>
      </c>
      <c r="B6" s="7" t="s">
        <v>161</v>
      </c>
      <c r="C6" s="51" t="s">
        <v>27</v>
      </c>
      <c r="D6" s="44"/>
      <c r="E6" s="44"/>
      <c r="F6" s="16"/>
      <c r="G6" s="16"/>
    </row>
    <row r="7" spans="1:7" ht="12.75">
      <c r="A7" s="27">
        <f>'cc'!A32</f>
        <v>-25.7</v>
      </c>
      <c r="B7" s="27" t="str">
        <f>'cc'!B32</f>
        <v>80A + 80C + 82C</v>
      </c>
      <c r="C7" s="31">
        <f>'cc'!C32</f>
        <v>3.3333333333333335</v>
      </c>
      <c r="D7" s="44"/>
      <c r="E7" s="44"/>
      <c r="F7" s="16"/>
      <c r="G7" s="16"/>
    </row>
    <row r="8" spans="1:7" ht="12.75">
      <c r="A8" s="27">
        <f>'cc'!A28</f>
        <v>-21.2</v>
      </c>
      <c r="B8" s="27" t="str">
        <f>'cc'!B28</f>
        <v>80A + 80C</v>
      </c>
      <c r="C8" s="31">
        <f>'cc'!C28</f>
        <v>3</v>
      </c>
      <c r="D8" s="44"/>
      <c r="E8" s="44"/>
      <c r="F8" s="16"/>
      <c r="G8" s="16"/>
    </row>
    <row r="9" spans="1:7" ht="12.75">
      <c r="A9" s="27">
        <f>'cc'!A24</f>
        <v>-17.6</v>
      </c>
      <c r="B9" s="27" t="str">
        <f>'cc'!B24</f>
        <v>80A + 82C</v>
      </c>
      <c r="C9" s="31">
        <f>'cc'!C24</f>
        <v>2.6666666666666665</v>
      </c>
      <c r="D9" s="44"/>
      <c r="E9" s="44"/>
      <c r="F9" s="16"/>
      <c r="G9" s="16"/>
    </row>
    <row r="10" spans="1:7" ht="12.75">
      <c r="A10" s="27">
        <f>'cc'!A20</f>
        <v>-13.1</v>
      </c>
      <c r="B10" s="27" t="str">
        <f>'cc'!B20</f>
        <v>80A</v>
      </c>
      <c r="C10" s="31">
        <f>'cc'!C20</f>
        <v>2</v>
      </c>
      <c r="D10" s="44"/>
      <c r="E10" s="44"/>
      <c r="F10" s="16"/>
      <c r="G10" s="16"/>
    </row>
    <row r="11" spans="1:7" ht="12.75">
      <c r="A11" s="27">
        <f>'cc'!A14</f>
        <v>-8.1</v>
      </c>
      <c r="B11" s="27" t="str">
        <f>'cc'!B14</f>
        <v>80C</v>
      </c>
      <c r="C11" s="31">
        <f>'cc'!C14</f>
        <v>1</v>
      </c>
      <c r="D11" s="44"/>
      <c r="E11" s="44"/>
      <c r="F11" s="16"/>
      <c r="G11" s="16"/>
    </row>
    <row r="12" spans="1:7" ht="12.75">
      <c r="A12" s="27">
        <f>'cc'!A9</f>
        <v>-4.5</v>
      </c>
      <c r="B12" s="27" t="str">
        <f>'cc'!B9</f>
        <v>82C</v>
      </c>
      <c r="C12" s="31">
        <f>'cc'!C9</f>
        <v>0.6666666666666666</v>
      </c>
      <c r="D12" s="44"/>
      <c r="E12" s="44"/>
      <c r="F12" s="16"/>
      <c r="G12" s="16"/>
    </row>
    <row r="13" spans="1:7" ht="12.75">
      <c r="A13" s="46"/>
      <c r="B13" s="44"/>
      <c r="C13" s="52"/>
      <c r="D13" s="44"/>
      <c r="E13" s="44"/>
      <c r="F13" s="16"/>
      <c r="G13" s="16"/>
    </row>
    <row r="14" spans="1:7" ht="23.25" customHeight="1">
      <c r="A14" s="54" t="s">
        <v>160</v>
      </c>
      <c r="B14" s="54"/>
      <c r="C14" s="54"/>
      <c r="D14" s="44"/>
      <c r="E14" s="44"/>
      <c r="F14" s="16"/>
      <c r="G14" s="16"/>
    </row>
    <row r="15" spans="1:7" ht="30" customHeight="1">
      <c r="A15" s="48" t="s">
        <v>168</v>
      </c>
      <c r="B15" s="7" t="s">
        <v>161</v>
      </c>
      <c r="C15" s="51" t="s">
        <v>27</v>
      </c>
      <c r="D15" s="44"/>
      <c r="E15" s="44"/>
      <c r="F15" s="16"/>
      <c r="G15" s="16"/>
    </row>
    <row r="16" spans="1:7" ht="12.75">
      <c r="A16" s="47">
        <f>'cc'!A40</f>
        <v>1.8</v>
      </c>
      <c r="B16" s="47" t="str">
        <f>'cc'!B40</f>
        <v>81A</v>
      </c>
      <c r="C16" s="31">
        <f>'cc'!C40</f>
        <v>0.3333333333333333</v>
      </c>
      <c r="D16" s="45"/>
      <c r="E16" s="45"/>
      <c r="F16" s="16"/>
      <c r="G16" s="16"/>
    </row>
    <row r="17" spans="1:7" ht="12.75">
      <c r="A17" s="47">
        <f>'cc'!A43</f>
        <v>4.2</v>
      </c>
      <c r="B17" s="47" t="str">
        <f>'cc'!B43</f>
        <v>81D</v>
      </c>
      <c r="C17" s="31">
        <f>'cc'!C43</f>
        <v>0.6666666666666666</v>
      </c>
      <c r="D17" s="45"/>
      <c r="E17" s="45"/>
      <c r="F17" s="16"/>
      <c r="G17" s="16"/>
    </row>
    <row r="18" spans="1:7" ht="12.75">
      <c r="A18" s="27">
        <f>'cc'!A48</f>
        <v>8.1</v>
      </c>
      <c r="B18" s="27" t="str">
        <f>'cc'!B48</f>
        <v>85C</v>
      </c>
      <c r="C18" s="31">
        <f>'cc'!C48</f>
        <v>0.3333333333333333</v>
      </c>
      <c r="D18" s="45"/>
      <c r="E18" s="45"/>
      <c r="F18" s="16"/>
      <c r="G18" s="16"/>
    </row>
    <row r="19" spans="1:7" ht="12.75">
      <c r="A19" s="27">
        <f>'cc'!A56</f>
        <v>13.1</v>
      </c>
      <c r="B19" s="27" t="str">
        <f>'cc'!B56</f>
        <v>85B</v>
      </c>
      <c r="C19" s="31">
        <f>'cc'!C56</f>
        <v>0.6666666666666666</v>
      </c>
      <c r="D19" s="45"/>
      <c r="E19" s="45"/>
      <c r="F19" s="16"/>
      <c r="G19" s="16"/>
    </row>
    <row r="20" spans="1:7" ht="12.75">
      <c r="A20" s="27">
        <f>'cc'!A61</f>
        <v>17.3</v>
      </c>
      <c r="B20" s="27" t="str">
        <f>'cc'!B61</f>
        <v>85B + 81D</v>
      </c>
      <c r="C20" s="31">
        <f>'cc'!C61</f>
        <v>1.3333333333333333</v>
      </c>
      <c r="D20" s="45"/>
      <c r="E20" s="45"/>
      <c r="F20" s="16"/>
      <c r="G20" s="16"/>
    </row>
    <row r="21" spans="1:7" ht="12.75">
      <c r="A21" s="27">
        <f>'cc'!A63</f>
        <v>21.2</v>
      </c>
      <c r="B21" s="27" t="str">
        <f>'cc'!B63</f>
        <v>85B + 85C</v>
      </c>
      <c r="C21" s="31">
        <f>'cc'!C63</f>
        <v>1</v>
      </c>
      <c r="D21" s="45"/>
      <c r="E21" s="45"/>
      <c r="F21" s="16"/>
      <c r="G21" s="16"/>
    </row>
    <row r="22" spans="1:7" ht="12.75">
      <c r="A22" s="27">
        <f>'cc'!A67</f>
        <v>25.4</v>
      </c>
      <c r="B22" s="27" t="str">
        <f>'cc'!B67</f>
        <v>85B + 85C + 81D</v>
      </c>
      <c r="C22" s="31">
        <f>'cc'!C67</f>
        <v>1.3333333333333333</v>
      </c>
      <c r="D22" s="45"/>
      <c r="E22" s="45"/>
      <c r="F22" s="16"/>
      <c r="G22" s="16"/>
    </row>
    <row r="23" spans="4:7" ht="12.75">
      <c r="D23" s="16"/>
      <c r="E23" s="16"/>
      <c r="F23" s="16"/>
      <c r="G23" s="16"/>
    </row>
    <row r="24" ht="12.75">
      <c r="A24" s="23" t="s">
        <v>172</v>
      </c>
    </row>
    <row r="25" ht="12.75">
      <c r="A25" s="23" t="s">
        <v>176</v>
      </c>
    </row>
    <row r="26" ht="12.75">
      <c r="A26" s="23"/>
    </row>
    <row r="27" ht="12.75">
      <c r="A27" s="23" t="s">
        <v>177</v>
      </c>
    </row>
    <row r="28" spans="1:2" ht="12.75">
      <c r="A28" s="53" t="s">
        <v>178</v>
      </c>
      <c r="B28" s="17" t="s">
        <v>179</v>
      </c>
    </row>
    <row r="29" ht="12.75">
      <c r="A29" s="53"/>
    </row>
    <row r="30" ht="12.75">
      <c r="A30" s="23" t="s">
        <v>184</v>
      </c>
    </row>
    <row r="31" ht="12.75">
      <c r="A31" s="23" t="s">
        <v>185</v>
      </c>
    </row>
    <row r="32" ht="12.75">
      <c r="A32" s="23"/>
    </row>
    <row r="33" ht="12.75">
      <c r="A33" s="23" t="s">
        <v>180</v>
      </c>
    </row>
    <row r="34" ht="12.75">
      <c r="A34" s="23"/>
    </row>
    <row r="35" ht="12.75">
      <c r="A35" s="23" t="s">
        <v>181</v>
      </c>
    </row>
    <row r="36" spans="1:2" ht="12.75">
      <c r="A36" s="53" t="s">
        <v>173</v>
      </c>
      <c r="B36" s="23" t="s">
        <v>170</v>
      </c>
    </row>
    <row r="37" spans="1:2" ht="12.75">
      <c r="A37" s="17"/>
      <c r="B37" s="23" t="s">
        <v>171</v>
      </c>
    </row>
    <row r="39" ht="12.75">
      <c r="A39" s="23" t="s">
        <v>182</v>
      </c>
    </row>
    <row r="40" spans="1:2" ht="12.75">
      <c r="A40" s="53">
        <v>1</v>
      </c>
      <c r="B40" s="17" t="s">
        <v>174</v>
      </c>
    </row>
    <row r="41" ht="12.75">
      <c r="B41" s="23" t="s">
        <v>175</v>
      </c>
    </row>
    <row r="42" spans="1:2" ht="12.75">
      <c r="A42" s="53">
        <v>2</v>
      </c>
      <c r="B42" s="17" t="s">
        <v>183</v>
      </c>
    </row>
  </sheetData>
  <mergeCells count="2">
    <mergeCell ref="A5:C5"/>
    <mergeCell ref="A14:C1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tr">
        <f>'cc SUMMARY'!A1</f>
        <v>.2005-01-18   © J.L. Colwell 2005, www.jcolwell.ca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tr">
        <f>'cc SUMMARY'!A1</f>
        <v>.2005-01-18   © J.L. Colwell 2005, www.jcolwell.ca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2" customWidth="1"/>
    <col min="2" max="2" width="15.8515625" style="17" customWidth="1"/>
    <col min="3" max="3" width="9.140625" style="17" customWidth="1"/>
    <col min="4" max="4" width="12.57421875" style="17" customWidth="1"/>
    <col min="5" max="16384" width="9.140625" style="17" customWidth="1"/>
  </cols>
  <sheetData>
    <row r="1" spans="1:5" ht="15" customHeight="1">
      <c r="A1" s="27"/>
      <c r="B1" s="55" t="s">
        <v>108</v>
      </c>
      <c r="C1" s="55"/>
      <c r="D1" s="55"/>
      <c r="E1" s="55"/>
    </row>
    <row r="2" spans="1:5" ht="12" customHeight="1">
      <c r="A2" s="27"/>
      <c r="B2" s="55" t="s">
        <v>52</v>
      </c>
      <c r="C2" s="55"/>
      <c r="D2" s="55"/>
      <c r="E2" s="55"/>
    </row>
    <row r="3" spans="1:5" ht="12.75">
      <c r="A3" s="27" t="s">
        <v>107</v>
      </c>
      <c r="B3" s="28" t="s">
        <v>53</v>
      </c>
      <c r="C3" s="28" t="s">
        <v>56</v>
      </c>
      <c r="D3" s="28" t="s">
        <v>59</v>
      </c>
      <c r="E3" s="28" t="s">
        <v>163</v>
      </c>
    </row>
    <row r="4" spans="1:5" ht="12.75">
      <c r="A4" s="27"/>
      <c r="B4" s="28" t="s">
        <v>54</v>
      </c>
      <c r="C4" s="28" t="s">
        <v>57</v>
      </c>
      <c r="D4" s="28" t="s">
        <v>60</v>
      </c>
      <c r="E4" s="28" t="s">
        <v>62</v>
      </c>
    </row>
    <row r="5" spans="1:5" ht="12.75">
      <c r="A5" s="27"/>
      <c r="B5" s="28" t="s">
        <v>55</v>
      </c>
      <c r="C5" s="28" t="s">
        <v>58</v>
      </c>
      <c r="D5" s="28" t="s">
        <v>61</v>
      </c>
      <c r="E5" s="28" t="s">
        <v>63</v>
      </c>
    </row>
    <row r="6" spans="1:5" ht="12.75">
      <c r="A6" s="27">
        <f>E6/10</f>
        <v>-1</v>
      </c>
      <c r="B6" s="28">
        <v>82</v>
      </c>
      <c r="C6" s="29">
        <f>1/3</f>
        <v>0.3333333333333333</v>
      </c>
      <c r="D6" s="28" t="s">
        <v>64</v>
      </c>
      <c r="E6" s="28">
        <v>-10</v>
      </c>
    </row>
    <row r="7" spans="1:5" ht="12.75">
      <c r="A7" s="27">
        <f aca="true" t="shared" si="0" ref="A7:A30">E7/10</f>
        <v>-2.1</v>
      </c>
      <c r="B7" s="36" t="s">
        <v>17</v>
      </c>
      <c r="C7" s="29">
        <f>1/3</f>
        <v>0.3333333333333333</v>
      </c>
      <c r="D7" s="28" t="s">
        <v>65</v>
      </c>
      <c r="E7" s="28">
        <v>-21</v>
      </c>
    </row>
    <row r="8" spans="1:5" ht="13.5" thickBot="1">
      <c r="A8" s="32">
        <f t="shared" si="0"/>
        <v>-3.2</v>
      </c>
      <c r="B8" s="36" t="s">
        <v>18</v>
      </c>
      <c r="C8" s="35">
        <f>2/3</f>
        <v>0.6666666666666666</v>
      </c>
      <c r="D8" s="28" t="s">
        <v>66</v>
      </c>
      <c r="E8" s="28">
        <v>-32</v>
      </c>
    </row>
    <row r="9" spans="1:5" ht="13.5" thickBot="1">
      <c r="A9" s="27">
        <f t="shared" si="0"/>
        <v>-4.5</v>
      </c>
      <c r="B9" s="38" t="s">
        <v>19</v>
      </c>
      <c r="C9" s="29">
        <f>2/3</f>
        <v>0.6666666666666666</v>
      </c>
      <c r="D9" s="28" t="s">
        <v>67</v>
      </c>
      <c r="E9" s="28">
        <v>-45</v>
      </c>
    </row>
    <row r="10" spans="1:5" ht="12.75">
      <c r="A10" s="27">
        <f t="shared" si="0"/>
        <v>-5.6</v>
      </c>
      <c r="B10" s="28" t="s">
        <v>9</v>
      </c>
      <c r="C10" s="29">
        <f>2/3</f>
        <v>0.6666666666666666</v>
      </c>
      <c r="D10" s="28" t="s">
        <v>68</v>
      </c>
      <c r="E10" s="28">
        <v>-56</v>
      </c>
    </row>
    <row r="11" spans="1:5" ht="12.75">
      <c r="A11" s="27">
        <f t="shared" si="0"/>
        <v>-6.5</v>
      </c>
      <c r="B11" s="28" t="s">
        <v>69</v>
      </c>
      <c r="C11" s="29">
        <v>1</v>
      </c>
      <c r="D11" s="28" t="s">
        <v>70</v>
      </c>
      <c r="E11" s="28">
        <v>-65</v>
      </c>
    </row>
    <row r="12" spans="1:5" ht="12.75">
      <c r="A12" s="27">
        <f t="shared" si="0"/>
        <v>-6.6</v>
      </c>
      <c r="B12" s="28" t="s">
        <v>71</v>
      </c>
      <c r="C12" s="29">
        <f>2/3</f>
        <v>0.6666666666666666</v>
      </c>
      <c r="D12" s="28" t="s">
        <v>72</v>
      </c>
      <c r="E12" s="28">
        <v>-66</v>
      </c>
    </row>
    <row r="13" spans="1:5" ht="13.5" thickBot="1">
      <c r="A13" s="27">
        <f t="shared" si="0"/>
        <v>-7.7</v>
      </c>
      <c r="B13" s="36" t="s">
        <v>73</v>
      </c>
      <c r="C13" s="29">
        <f>2/3</f>
        <v>0.6666666666666666</v>
      </c>
      <c r="D13" s="28" t="s">
        <v>74</v>
      </c>
      <c r="E13" s="28">
        <v>-77</v>
      </c>
    </row>
    <row r="14" spans="1:5" ht="13.5" thickBot="1">
      <c r="A14" s="32">
        <f t="shared" si="0"/>
        <v>-8.1</v>
      </c>
      <c r="B14" s="38" t="s">
        <v>7</v>
      </c>
      <c r="C14" s="39">
        <v>1</v>
      </c>
      <c r="D14" s="28" t="s">
        <v>75</v>
      </c>
      <c r="E14" s="28">
        <v>-81</v>
      </c>
    </row>
    <row r="15" spans="1:5" ht="12.75">
      <c r="A15" s="27">
        <f t="shared" si="0"/>
        <v>-8.9</v>
      </c>
      <c r="B15" s="37" t="s">
        <v>76</v>
      </c>
      <c r="C15" s="29">
        <v>1.3333333333333333</v>
      </c>
      <c r="D15" s="28" t="s">
        <v>77</v>
      </c>
      <c r="E15" s="28">
        <v>-89</v>
      </c>
    </row>
    <row r="16" spans="1:5" ht="12.75">
      <c r="A16" s="27">
        <f t="shared" si="0"/>
        <v>-9.1</v>
      </c>
      <c r="B16" s="28" t="s">
        <v>78</v>
      </c>
      <c r="C16" s="29">
        <v>1.3333333333333333</v>
      </c>
      <c r="D16" s="28" t="s">
        <v>79</v>
      </c>
      <c r="E16" s="28">
        <v>-91</v>
      </c>
    </row>
    <row r="17" spans="1:5" ht="12.75">
      <c r="A17" s="27">
        <f t="shared" si="0"/>
        <v>-10.2</v>
      </c>
      <c r="B17" s="28" t="s">
        <v>80</v>
      </c>
      <c r="C17" s="29">
        <v>1.3333333333333333</v>
      </c>
      <c r="D17" s="28" t="s">
        <v>81</v>
      </c>
      <c r="E17" s="28">
        <v>-102</v>
      </c>
    </row>
    <row r="18" spans="1:5" ht="12.75">
      <c r="A18" s="27">
        <f t="shared" si="0"/>
        <v>-11.2</v>
      </c>
      <c r="B18" s="28" t="s">
        <v>5</v>
      </c>
      <c r="C18" s="29">
        <v>1.6666666666666665</v>
      </c>
      <c r="D18" s="28" t="s">
        <v>82</v>
      </c>
      <c r="E18" s="28">
        <v>-112</v>
      </c>
    </row>
    <row r="19" spans="1:5" ht="13.5" thickBot="1">
      <c r="A19" s="27">
        <f t="shared" si="0"/>
        <v>-12.2</v>
      </c>
      <c r="B19" s="36" t="s">
        <v>83</v>
      </c>
      <c r="C19" s="28">
        <v>2</v>
      </c>
      <c r="D19" s="28" t="s">
        <v>84</v>
      </c>
      <c r="E19" s="28">
        <v>-122</v>
      </c>
    </row>
    <row r="20" spans="1:5" ht="13.5" thickBot="1">
      <c r="A20" s="32">
        <f t="shared" si="0"/>
        <v>-13.1</v>
      </c>
      <c r="B20" s="38" t="s">
        <v>2</v>
      </c>
      <c r="C20" s="39">
        <v>2</v>
      </c>
      <c r="D20" s="28" t="s">
        <v>85</v>
      </c>
      <c r="E20" s="28">
        <v>-131</v>
      </c>
    </row>
    <row r="21" spans="1:5" ht="12.75">
      <c r="A21" s="27">
        <f t="shared" si="0"/>
        <v>-14.1</v>
      </c>
      <c r="B21" s="37" t="s">
        <v>86</v>
      </c>
      <c r="C21" s="29">
        <v>2.3333333333333335</v>
      </c>
      <c r="D21" s="28" t="s">
        <v>87</v>
      </c>
      <c r="E21" s="28">
        <v>-141</v>
      </c>
    </row>
    <row r="22" spans="1:5" ht="12.75">
      <c r="A22" s="27">
        <f t="shared" si="0"/>
        <v>-15.2</v>
      </c>
      <c r="B22" s="28" t="s">
        <v>88</v>
      </c>
      <c r="C22" s="29">
        <v>2.3333333333333335</v>
      </c>
      <c r="D22" s="28" t="s">
        <v>89</v>
      </c>
      <c r="E22" s="28">
        <v>-152</v>
      </c>
    </row>
    <row r="23" spans="1:5" ht="12.75">
      <c r="A23" s="27">
        <f t="shared" si="0"/>
        <v>-16.3</v>
      </c>
      <c r="B23" s="28" t="s">
        <v>90</v>
      </c>
      <c r="C23" s="29">
        <v>2.6666666666666665</v>
      </c>
      <c r="D23" s="28" t="s">
        <v>91</v>
      </c>
      <c r="E23" s="28">
        <v>-163</v>
      </c>
    </row>
    <row r="24" spans="1:5" ht="12.75">
      <c r="A24" s="27">
        <f t="shared" si="0"/>
        <v>-17.6</v>
      </c>
      <c r="B24" s="34" t="s">
        <v>92</v>
      </c>
      <c r="C24" s="29">
        <v>2.6666666666666665</v>
      </c>
      <c r="D24" s="28" t="s">
        <v>93</v>
      </c>
      <c r="E24" s="28">
        <v>-176</v>
      </c>
    </row>
    <row r="25" spans="1:5" ht="12.75">
      <c r="A25" s="27">
        <f t="shared" si="0"/>
        <v>-18.7</v>
      </c>
      <c r="B25" s="28" t="s">
        <v>94</v>
      </c>
      <c r="C25" s="29">
        <v>2.3333333333333335</v>
      </c>
      <c r="D25" s="28" t="s">
        <v>95</v>
      </c>
      <c r="E25" s="28">
        <v>-187</v>
      </c>
    </row>
    <row r="26" spans="1:5" ht="12.75">
      <c r="A26" s="27">
        <f t="shared" si="0"/>
        <v>-19.3</v>
      </c>
      <c r="B26" s="28" t="s">
        <v>96</v>
      </c>
      <c r="C26" s="29">
        <v>2.6666666666666665</v>
      </c>
      <c r="D26" s="28" t="s">
        <v>97</v>
      </c>
      <c r="E26" s="28">
        <v>-193</v>
      </c>
    </row>
    <row r="27" spans="1:5" ht="12.75">
      <c r="A27" s="27">
        <f t="shared" si="0"/>
        <v>-20.3</v>
      </c>
      <c r="B27" s="28" t="s">
        <v>98</v>
      </c>
      <c r="C27" s="28">
        <v>3</v>
      </c>
      <c r="D27" s="28" t="s">
        <v>99</v>
      </c>
      <c r="E27" s="28">
        <v>-203</v>
      </c>
    </row>
    <row r="28" spans="1:5" ht="12.75">
      <c r="A28" s="27">
        <f t="shared" si="0"/>
        <v>-21.2</v>
      </c>
      <c r="B28" s="34" t="s">
        <v>166</v>
      </c>
      <c r="C28" s="28">
        <v>3</v>
      </c>
      <c r="D28" s="28" t="s">
        <v>100</v>
      </c>
      <c r="E28" s="28">
        <v>-212</v>
      </c>
    </row>
    <row r="29" spans="1:5" ht="12.75">
      <c r="A29" s="27">
        <f t="shared" si="0"/>
        <v>-22.2</v>
      </c>
      <c r="B29" s="28" t="s">
        <v>101</v>
      </c>
      <c r="C29" s="29">
        <v>3.3333333333333335</v>
      </c>
      <c r="D29" s="28" t="s">
        <v>102</v>
      </c>
      <c r="E29" s="28">
        <v>-222</v>
      </c>
    </row>
    <row r="30" spans="1:5" ht="12.75">
      <c r="A30" s="27">
        <f t="shared" si="0"/>
        <v>-23.3</v>
      </c>
      <c r="B30" s="28" t="s">
        <v>103</v>
      </c>
      <c r="C30" s="29">
        <v>3.3333333333333335</v>
      </c>
      <c r="D30" s="28" t="s">
        <v>104</v>
      </c>
      <c r="E30" s="28">
        <v>-233</v>
      </c>
    </row>
    <row r="31" spans="1:5" ht="12.75">
      <c r="A31" s="27">
        <f>E31/10</f>
        <v>-24.3</v>
      </c>
      <c r="B31" s="28" t="s">
        <v>105</v>
      </c>
      <c r="C31" s="29">
        <f>C29</f>
        <v>3.3333333333333335</v>
      </c>
      <c r="D31" s="28" t="s">
        <v>106</v>
      </c>
      <c r="E31" s="28">
        <v>-243</v>
      </c>
    </row>
    <row r="32" spans="1:5" ht="12.75">
      <c r="A32" s="27">
        <f>A28+A9</f>
        <v>-25.7</v>
      </c>
      <c r="B32" s="49" t="s">
        <v>165</v>
      </c>
      <c r="C32" s="29">
        <f>C30</f>
        <v>3.3333333333333335</v>
      </c>
      <c r="D32" s="28" t="s">
        <v>106</v>
      </c>
      <c r="E32" s="28">
        <v>-243</v>
      </c>
    </row>
    <row r="33" spans="1:5" ht="12.75">
      <c r="A33" s="57"/>
      <c r="B33" s="58"/>
      <c r="C33" s="58"/>
      <c r="D33" s="58"/>
      <c r="E33" s="59"/>
    </row>
    <row r="34" spans="1:5" ht="15" customHeight="1">
      <c r="A34" s="27"/>
      <c r="B34" s="56" t="s">
        <v>158</v>
      </c>
      <c r="C34" s="56"/>
      <c r="D34" s="56"/>
      <c r="E34" s="56"/>
    </row>
    <row r="35" spans="1:5" ht="15" customHeight="1">
      <c r="A35" s="27"/>
      <c r="B35" s="55" t="s">
        <v>108</v>
      </c>
      <c r="C35" s="55"/>
      <c r="D35" s="55"/>
      <c r="E35" s="55"/>
    </row>
    <row r="36" spans="1:5" ht="12" customHeight="1">
      <c r="A36" s="27"/>
      <c r="B36" s="55" t="s">
        <v>52</v>
      </c>
      <c r="C36" s="55"/>
      <c r="D36" s="55"/>
      <c r="E36" s="55"/>
    </row>
    <row r="37" spans="1:5" ht="25.5">
      <c r="A37" s="27" t="s">
        <v>107</v>
      </c>
      <c r="B37" s="28" t="s">
        <v>53</v>
      </c>
      <c r="C37" s="28" t="s">
        <v>56</v>
      </c>
      <c r="D37" s="28" t="s">
        <v>59</v>
      </c>
      <c r="E37" s="28" t="s">
        <v>59</v>
      </c>
    </row>
    <row r="38" spans="1:5" ht="12.75">
      <c r="A38" s="27"/>
      <c r="B38" s="28" t="s">
        <v>54</v>
      </c>
      <c r="C38" s="28" t="s">
        <v>57</v>
      </c>
      <c r="D38" s="28" t="s">
        <v>60</v>
      </c>
      <c r="E38" s="28" t="s">
        <v>62</v>
      </c>
    </row>
    <row r="39" spans="1:5" ht="12.75">
      <c r="A39" s="27"/>
      <c r="B39" s="28" t="s">
        <v>55</v>
      </c>
      <c r="C39" s="28" t="s">
        <v>58</v>
      </c>
      <c r="D39" s="28" t="s">
        <v>61</v>
      </c>
      <c r="E39" s="28" t="s">
        <v>63</v>
      </c>
    </row>
    <row r="40" spans="1:5" ht="12.75">
      <c r="A40" s="27">
        <f aca="true" t="shared" si="1" ref="A40:A70">E40/10</f>
        <v>1.8</v>
      </c>
      <c r="B40" s="30" t="s">
        <v>12</v>
      </c>
      <c r="C40" s="31">
        <f>1/3</f>
        <v>0.3333333333333333</v>
      </c>
      <c r="D40" s="30" t="s">
        <v>109</v>
      </c>
      <c r="E40" s="30">
        <v>18</v>
      </c>
    </row>
    <row r="41" spans="1:5" ht="12.75">
      <c r="A41" s="27">
        <f t="shared" si="1"/>
        <v>2.7</v>
      </c>
      <c r="B41" s="41" t="s">
        <v>13</v>
      </c>
      <c r="C41" s="31">
        <f>1/3</f>
        <v>0.3333333333333333</v>
      </c>
      <c r="D41" s="30" t="s">
        <v>110</v>
      </c>
      <c r="E41" s="30">
        <v>27</v>
      </c>
    </row>
    <row r="42" spans="1:5" ht="13.5" thickBot="1">
      <c r="A42" s="32">
        <f t="shared" si="1"/>
        <v>3.5</v>
      </c>
      <c r="B42" s="41" t="s">
        <v>14</v>
      </c>
      <c r="C42" s="40">
        <f>1/3</f>
        <v>0.3333333333333333</v>
      </c>
      <c r="D42" s="30" t="s">
        <v>111</v>
      </c>
      <c r="E42" s="30">
        <v>35</v>
      </c>
    </row>
    <row r="43" spans="1:5" ht="13.5" thickBot="1">
      <c r="A43" s="27">
        <f t="shared" si="1"/>
        <v>4.2</v>
      </c>
      <c r="B43" s="43" t="s">
        <v>15</v>
      </c>
      <c r="C43" s="31">
        <f>2/3</f>
        <v>0.6666666666666666</v>
      </c>
      <c r="D43" s="30" t="s">
        <v>112</v>
      </c>
      <c r="E43" s="30">
        <v>42</v>
      </c>
    </row>
    <row r="44" spans="1:5" ht="12.75">
      <c r="A44" s="27">
        <f t="shared" si="1"/>
        <v>4.4</v>
      </c>
      <c r="B44" s="30" t="s">
        <v>113</v>
      </c>
      <c r="C44" s="31">
        <f>2/3</f>
        <v>0.6666666666666666</v>
      </c>
      <c r="D44" s="30" t="s">
        <v>114</v>
      </c>
      <c r="E44" s="30">
        <v>44</v>
      </c>
    </row>
    <row r="45" spans="1:5" ht="12.75">
      <c r="A45" s="27">
        <f t="shared" si="1"/>
        <v>5.2</v>
      </c>
      <c r="B45" s="30" t="s">
        <v>16</v>
      </c>
      <c r="C45" s="31">
        <f>2/3</f>
        <v>0.6666666666666666</v>
      </c>
      <c r="D45" s="30" t="s">
        <v>115</v>
      </c>
      <c r="E45" s="30">
        <v>52</v>
      </c>
    </row>
    <row r="46" spans="1:5" ht="12.75">
      <c r="A46" s="27">
        <f t="shared" si="1"/>
        <v>6.1</v>
      </c>
      <c r="B46" s="30" t="s">
        <v>116</v>
      </c>
      <c r="C46" s="31">
        <v>1</v>
      </c>
      <c r="D46" s="30" t="s">
        <v>117</v>
      </c>
      <c r="E46" s="30">
        <v>61</v>
      </c>
    </row>
    <row r="47" spans="1:5" ht="13.5" thickBot="1">
      <c r="A47" s="27">
        <f t="shared" si="1"/>
        <v>7</v>
      </c>
      <c r="B47" s="41" t="s">
        <v>118</v>
      </c>
      <c r="C47" s="31">
        <v>1</v>
      </c>
      <c r="D47" s="30" t="s">
        <v>119</v>
      </c>
      <c r="E47" s="30">
        <v>70</v>
      </c>
    </row>
    <row r="48" spans="1:5" ht="13.5" thickBot="1">
      <c r="A48" s="32">
        <f t="shared" si="1"/>
        <v>8.1</v>
      </c>
      <c r="B48" s="43" t="s">
        <v>21</v>
      </c>
      <c r="C48" s="40">
        <f>1/3</f>
        <v>0.3333333333333333</v>
      </c>
      <c r="D48" s="30" t="s">
        <v>119</v>
      </c>
      <c r="E48" s="30">
        <v>81</v>
      </c>
    </row>
    <row r="49" spans="1:5" ht="12.75">
      <c r="A49" s="27">
        <f t="shared" si="1"/>
        <v>9</v>
      </c>
      <c r="B49" s="42" t="s">
        <v>120</v>
      </c>
      <c r="C49" s="31">
        <f>2/3</f>
        <v>0.6666666666666666</v>
      </c>
      <c r="D49" s="30" t="s">
        <v>121</v>
      </c>
      <c r="E49" s="30">
        <v>90</v>
      </c>
    </row>
    <row r="50" spans="1:5" ht="12.75">
      <c r="A50" s="27">
        <f t="shared" si="1"/>
        <v>9.9</v>
      </c>
      <c r="B50" s="30" t="s">
        <v>122</v>
      </c>
      <c r="C50" s="31">
        <f>2/3</f>
        <v>0.6666666666666666</v>
      </c>
      <c r="D50" s="30" t="s">
        <v>123</v>
      </c>
      <c r="E50" s="30">
        <v>99</v>
      </c>
    </row>
    <row r="51" spans="1:5" ht="12.75">
      <c r="A51" s="27">
        <f t="shared" si="1"/>
        <v>10.8</v>
      </c>
      <c r="B51" s="30" t="s">
        <v>124</v>
      </c>
      <c r="C51" s="31">
        <f>2/3</f>
        <v>0.6666666666666666</v>
      </c>
      <c r="D51" s="30" t="s">
        <v>125</v>
      </c>
      <c r="E51" s="30">
        <v>108</v>
      </c>
    </row>
    <row r="52" spans="1:5" ht="12.75">
      <c r="A52" s="27">
        <f t="shared" si="1"/>
        <v>11.2</v>
      </c>
      <c r="B52" s="30">
        <v>85</v>
      </c>
      <c r="C52" s="31">
        <f>2/3</f>
        <v>0.6666666666666666</v>
      </c>
      <c r="D52" s="30" t="s">
        <v>126</v>
      </c>
      <c r="E52" s="30">
        <v>112</v>
      </c>
    </row>
    <row r="53" spans="1:5" ht="12.75">
      <c r="A53" s="27">
        <f>E53/10</f>
        <v>12.1</v>
      </c>
      <c r="B53" s="30" t="s">
        <v>127</v>
      </c>
      <c r="C53" s="31">
        <v>1</v>
      </c>
      <c r="D53" s="30" t="s">
        <v>128</v>
      </c>
      <c r="E53" s="30">
        <v>121</v>
      </c>
    </row>
    <row r="54" spans="1:5" ht="12.75">
      <c r="A54" s="27">
        <f>A48+A43</f>
        <v>12.3</v>
      </c>
      <c r="B54" s="49" t="s">
        <v>162</v>
      </c>
      <c r="C54" s="31">
        <v>1</v>
      </c>
      <c r="D54" s="30" t="s">
        <v>128</v>
      </c>
      <c r="E54" s="30">
        <v>121</v>
      </c>
    </row>
    <row r="55" spans="1:5" ht="13.5" thickBot="1">
      <c r="A55" s="27">
        <f t="shared" si="1"/>
        <v>13</v>
      </c>
      <c r="B55" s="41" t="s">
        <v>129</v>
      </c>
      <c r="C55" s="31">
        <v>1</v>
      </c>
      <c r="D55" s="30" t="s">
        <v>130</v>
      </c>
      <c r="E55" s="30">
        <v>130</v>
      </c>
    </row>
    <row r="56" spans="1:5" ht="13.5" thickBot="1">
      <c r="A56" s="32">
        <f t="shared" si="1"/>
        <v>13.1</v>
      </c>
      <c r="B56" s="43" t="s">
        <v>20</v>
      </c>
      <c r="C56" s="40">
        <f>2/3</f>
        <v>0.6666666666666666</v>
      </c>
      <c r="D56" s="30" t="s">
        <v>131</v>
      </c>
      <c r="E56" s="30">
        <v>131</v>
      </c>
    </row>
    <row r="57" spans="1:5" ht="12.75">
      <c r="A57" s="27">
        <f t="shared" si="1"/>
        <v>14</v>
      </c>
      <c r="B57" s="42" t="s">
        <v>132</v>
      </c>
      <c r="C57" s="31">
        <v>1</v>
      </c>
      <c r="D57" s="30" t="s">
        <v>133</v>
      </c>
      <c r="E57" s="30">
        <v>140</v>
      </c>
    </row>
    <row r="58" spans="1:5" ht="12.75">
      <c r="A58" s="27">
        <f t="shared" si="1"/>
        <v>14.9</v>
      </c>
      <c r="B58" s="30" t="s">
        <v>134</v>
      </c>
      <c r="C58" s="30">
        <v>1</v>
      </c>
      <c r="D58" s="30" t="s">
        <v>135</v>
      </c>
      <c r="E58" s="30">
        <v>149</v>
      </c>
    </row>
    <row r="59" spans="1:5" ht="12.75">
      <c r="A59" s="27">
        <f t="shared" si="1"/>
        <v>15.8</v>
      </c>
      <c r="B59" s="30" t="s">
        <v>136</v>
      </c>
      <c r="C59" s="30">
        <v>1</v>
      </c>
      <c r="D59" s="30" t="s">
        <v>137</v>
      </c>
      <c r="E59" s="30">
        <v>158</v>
      </c>
    </row>
    <row r="60" spans="1:5" ht="12.75">
      <c r="A60" s="27">
        <f t="shared" si="1"/>
        <v>16.6</v>
      </c>
      <c r="B60" s="30" t="s">
        <v>138</v>
      </c>
      <c r="C60" s="30">
        <v>1</v>
      </c>
      <c r="D60" s="30" t="s">
        <v>139</v>
      </c>
      <c r="E60" s="30">
        <v>166</v>
      </c>
    </row>
    <row r="61" spans="1:5" ht="12.75">
      <c r="A61" s="27">
        <f t="shared" si="1"/>
        <v>17.3</v>
      </c>
      <c r="B61" s="5" t="s">
        <v>140</v>
      </c>
      <c r="C61" s="31">
        <v>1.3333333333333333</v>
      </c>
      <c r="D61" s="30" t="s">
        <v>141</v>
      </c>
      <c r="E61" s="30">
        <v>173</v>
      </c>
    </row>
    <row r="62" spans="1:5" ht="12.75">
      <c r="A62" s="27">
        <f t="shared" si="1"/>
        <v>18.3</v>
      </c>
      <c r="B62" s="30" t="s">
        <v>142</v>
      </c>
      <c r="C62" s="31">
        <v>1.3333333333333333</v>
      </c>
      <c r="D62" s="30" t="s">
        <v>143</v>
      </c>
      <c r="E62" s="30">
        <v>183</v>
      </c>
    </row>
    <row r="63" spans="1:5" ht="12.75">
      <c r="A63" s="27">
        <f t="shared" si="1"/>
        <v>21.2</v>
      </c>
      <c r="B63" s="5" t="s">
        <v>144</v>
      </c>
      <c r="C63" s="30">
        <v>1</v>
      </c>
      <c r="D63" s="30" t="s">
        <v>145</v>
      </c>
      <c r="E63" s="30">
        <v>212</v>
      </c>
    </row>
    <row r="64" spans="1:5" ht="12.75">
      <c r="A64" s="27">
        <f t="shared" si="1"/>
        <v>22.1</v>
      </c>
      <c r="B64" s="30" t="s">
        <v>146</v>
      </c>
      <c r="C64" s="31">
        <v>1.3333333333333333</v>
      </c>
      <c r="D64" s="30" t="s">
        <v>147</v>
      </c>
      <c r="E64" s="30">
        <v>221</v>
      </c>
    </row>
    <row r="65" spans="1:5" ht="12.75">
      <c r="A65" s="27">
        <f t="shared" si="1"/>
        <v>23</v>
      </c>
      <c r="B65" s="30" t="s">
        <v>148</v>
      </c>
      <c r="C65" s="31">
        <v>1.3333333333333333</v>
      </c>
      <c r="D65" s="30" t="s">
        <v>149</v>
      </c>
      <c r="E65" s="30">
        <v>230</v>
      </c>
    </row>
    <row r="66" spans="1:5" ht="12.75">
      <c r="A66" s="27">
        <f>E66/10</f>
        <v>24.3</v>
      </c>
      <c r="B66" s="30" t="s">
        <v>150</v>
      </c>
      <c r="C66" s="31">
        <v>1.3333333333333333</v>
      </c>
      <c r="D66" s="30" t="s">
        <v>151</v>
      </c>
      <c r="E66" s="30">
        <v>243</v>
      </c>
    </row>
    <row r="67" spans="1:5" ht="12.75">
      <c r="A67" s="27">
        <f>A63+A43</f>
        <v>25.4</v>
      </c>
      <c r="B67" s="5" t="s">
        <v>164</v>
      </c>
      <c r="C67" s="31">
        <v>1.3333333333333333</v>
      </c>
      <c r="D67" s="30" t="s">
        <v>151</v>
      </c>
      <c r="E67" s="30">
        <v>243</v>
      </c>
    </row>
    <row r="68" spans="1:5" ht="12.75">
      <c r="A68" s="27">
        <f t="shared" si="1"/>
        <v>25.2</v>
      </c>
      <c r="B68" s="30" t="s">
        <v>152</v>
      </c>
      <c r="C68" s="31">
        <v>1.6666666666666665</v>
      </c>
      <c r="D68" s="30" t="s">
        <v>153</v>
      </c>
      <c r="E68" s="30">
        <v>252</v>
      </c>
    </row>
    <row r="69" spans="1:5" ht="12.75">
      <c r="A69" s="27">
        <f t="shared" si="1"/>
        <v>26.1</v>
      </c>
      <c r="B69" s="30" t="s">
        <v>154</v>
      </c>
      <c r="C69" s="31">
        <v>1.6666666666666665</v>
      </c>
      <c r="D69" s="30" t="s">
        <v>155</v>
      </c>
      <c r="E69" s="30">
        <v>261</v>
      </c>
    </row>
    <row r="70" spans="1:5" ht="12.75">
      <c r="A70" s="27">
        <f t="shared" si="1"/>
        <v>26.2</v>
      </c>
      <c r="B70" s="30" t="s">
        <v>156</v>
      </c>
      <c r="C70" s="31">
        <v>1.3333333333333333</v>
      </c>
      <c r="D70" s="30" t="s">
        <v>157</v>
      </c>
      <c r="E70" s="30">
        <v>262</v>
      </c>
    </row>
    <row r="71" spans="1:5" ht="12.75">
      <c r="A71" s="27"/>
      <c r="B71" s="30"/>
      <c r="C71" s="31"/>
      <c r="D71" s="30"/>
      <c r="E71" s="30"/>
    </row>
  </sheetData>
  <mergeCells count="6">
    <mergeCell ref="B35:E35"/>
    <mergeCell ref="B36:E36"/>
    <mergeCell ref="B2:E2"/>
    <mergeCell ref="B1:E1"/>
    <mergeCell ref="B34:E34"/>
    <mergeCell ref="A33:E33"/>
  </mergeCells>
  <printOptions/>
  <pageMargins left="0.75" right="0.75" top="1" bottom="1" header="0.5" footer="0.5"/>
  <pageSetup horizontalDpi="600" verticalDpi="600" orientation="portrait" r:id="rId1"/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2" customWidth="1"/>
    <col min="2" max="3" width="9.140625" style="17" customWidth="1"/>
    <col min="4" max="4" width="10.28125" style="17" customWidth="1"/>
    <col min="5" max="7" width="9.140625" style="17" customWidth="1"/>
    <col min="8" max="8" width="10.57421875" style="22" bestFit="1" customWidth="1"/>
    <col min="9" max="9" width="10.57421875" style="22" customWidth="1"/>
    <col min="10" max="10" width="9.140625" style="22" customWidth="1"/>
    <col min="11" max="11" width="6.57421875" style="17" customWidth="1"/>
    <col min="12" max="12" width="5.421875" style="17" customWidth="1"/>
    <col min="13" max="16384" width="9.140625" style="17" customWidth="1"/>
  </cols>
  <sheetData>
    <row r="1" ht="12.75">
      <c r="A1" s="23" t="s">
        <v>169</v>
      </c>
    </row>
    <row r="3" spans="1:15" s="11" customFormat="1" ht="41.25" customHeight="1">
      <c r="A3" s="6"/>
      <c r="B3" s="7" t="s">
        <v>0</v>
      </c>
      <c r="C3" s="7" t="s">
        <v>25</v>
      </c>
      <c r="D3" s="7" t="s">
        <v>26</v>
      </c>
      <c r="E3" s="7" t="s">
        <v>24</v>
      </c>
      <c r="F3" s="7" t="s">
        <v>23</v>
      </c>
      <c r="G3" s="7" t="s">
        <v>47</v>
      </c>
      <c r="H3" s="8" t="s">
        <v>50</v>
      </c>
      <c r="I3" s="8" t="s">
        <v>51</v>
      </c>
      <c r="J3" s="8" t="s">
        <v>22</v>
      </c>
      <c r="K3" s="7" t="s">
        <v>27</v>
      </c>
      <c r="L3" s="7" t="s">
        <v>1</v>
      </c>
      <c r="M3" s="9"/>
      <c r="N3" s="9"/>
      <c r="O3" s="10"/>
    </row>
    <row r="4" spans="1:15" ht="12.75">
      <c r="A4" s="12" t="s">
        <v>42</v>
      </c>
      <c r="B4" s="13" t="s">
        <v>2</v>
      </c>
      <c r="C4" s="13" t="s">
        <v>3</v>
      </c>
      <c r="D4" s="13" t="s">
        <v>4</v>
      </c>
      <c r="E4" s="13">
        <v>3200</v>
      </c>
      <c r="F4" s="13">
        <v>5500</v>
      </c>
      <c r="G4" s="13">
        <f>F4-E4</f>
        <v>2300</v>
      </c>
      <c r="H4" s="14">
        <f>1000*((1000/F4)-(1000/E4))</f>
        <v>-130.6818181818182</v>
      </c>
      <c r="I4" s="14">
        <v>-131</v>
      </c>
      <c r="J4" s="14">
        <f>H4/10</f>
        <v>-13.068181818181818</v>
      </c>
      <c r="K4" s="14">
        <v>2</v>
      </c>
      <c r="L4" s="14">
        <f>2^K4</f>
        <v>4</v>
      </c>
      <c r="M4" s="33"/>
      <c r="N4" s="15"/>
      <c r="O4" s="16"/>
    </row>
    <row r="5" spans="2:15" ht="12.75">
      <c r="B5" s="13" t="s">
        <v>5</v>
      </c>
      <c r="C5" s="13" t="s">
        <v>3</v>
      </c>
      <c r="D5" s="13" t="s">
        <v>6</v>
      </c>
      <c r="E5" s="13">
        <v>3400</v>
      </c>
      <c r="F5" s="13">
        <v>5500</v>
      </c>
      <c r="G5" s="13">
        <f>F5-E5</f>
        <v>2100</v>
      </c>
      <c r="H5" s="14">
        <f aca="true" t="shared" si="0" ref="H5:H20">1000*((1000/F5)-(1000/E5))</f>
        <v>-112.29946524064172</v>
      </c>
      <c r="I5" s="14">
        <v>-112</v>
      </c>
      <c r="J5" s="14">
        <f aca="true" t="shared" si="1" ref="J5:J20">H5/10</f>
        <v>-11.229946524064172</v>
      </c>
      <c r="K5" s="18">
        <f>4/3</f>
        <v>1.3333333333333333</v>
      </c>
      <c r="L5" s="19">
        <f aca="true" t="shared" si="2" ref="L5:L20">2^K5</f>
        <v>2.519842099789746</v>
      </c>
      <c r="M5" s="33"/>
      <c r="N5" s="15"/>
      <c r="O5" s="16"/>
    </row>
    <row r="6" spans="2:15" ht="12.75">
      <c r="B6" s="13" t="s">
        <v>7</v>
      </c>
      <c r="C6" s="13" t="s">
        <v>3</v>
      </c>
      <c r="D6" s="13" t="s">
        <v>8</v>
      </c>
      <c r="E6" s="13">
        <v>3800</v>
      </c>
      <c r="F6" s="13">
        <v>5500</v>
      </c>
      <c r="G6" s="13">
        <f>F6-E6</f>
        <v>1700</v>
      </c>
      <c r="H6" s="14">
        <f t="shared" si="0"/>
        <v>-81.33971291866027</v>
      </c>
      <c r="I6" s="14">
        <v>-81</v>
      </c>
      <c r="J6" s="14">
        <f t="shared" si="1"/>
        <v>-8.133971291866027</v>
      </c>
      <c r="K6" s="14">
        <v>1</v>
      </c>
      <c r="L6" s="14">
        <f t="shared" si="2"/>
        <v>2</v>
      </c>
      <c r="M6" s="33"/>
      <c r="N6" s="15"/>
      <c r="O6" s="16"/>
    </row>
    <row r="7" spans="1:15" ht="12.75">
      <c r="A7" s="12" t="s">
        <v>43</v>
      </c>
      <c r="B7" s="13" t="s">
        <v>9</v>
      </c>
      <c r="C7" s="13" t="s">
        <v>3</v>
      </c>
      <c r="D7" s="13" t="s">
        <v>10</v>
      </c>
      <c r="E7" s="13">
        <v>4100</v>
      </c>
      <c r="F7" s="13">
        <v>5500</v>
      </c>
      <c r="G7" s="13">
        <f>F7-E7</f>
        <v>1400</v>
      </c>
      <c r="H7" s="14">
        <f t="shared" si="0"/>
        <v>-62.08425720620841</v>
      </c>
      <c r="I7" s="14">
        <v>-56</v>
      </c>
      <c r="J7" s="14">
        <f t="shared" si="1"/>
        <v>-6.208425720620841</v>
      </c>
      <c r="K7" s="18">
        <f>2/3</f>
        <v>0.6666666666666666</v>
      </c>
      <c r="L7" s="19">
        <f t="shared" si="2"/>
        <v>1.5874010519681994</v>
      </c>
      <c r="M7" s="33"/>
      <c r="N7" s="15"/>
      <c r="O7" s="16"/>
    </row>
    <row r="8" spans="2:15" ht="12.75">
      <c r="B8" s="13" t="s">
        <v>19</v>
      </c>
      <c r="C8" s="13" t="s">
        <v>3</v>
      </c>
      <c r="D8" s="13"/>
      <c r="E8" s="13">
        <f>F8-G8</f>
        <v>5100</v>
      </c>
      <c r="F8" s="13">
        <v>5500</v>
      </c>
      <c r="G8" s="13">
        <v>400</v>
      </c>
      <c r="H8" s="14">
        <f t="shared" si="0"/>
        <v>-14.260249554367194</v>
      </c>
      <c r="I8" s="14">
        <v>-45</v>
      </c>
      <c r="J8" s="14">
        <f t="shared" si="1"/>
        <v>-1.4260249554367195</v>
      </c>
      <c r="K8" s="18">
        <f>2/3</f>
        <v>0.6666666666666666</v>
      </c>
      <c r="L8" s="19">
        <f t="shared" si="2"/>
        <v>1.5874010519681994</v>
      </c>
      <c r="M8" s="33"/>
      <c r="N8" s="15"/>
      <c r="O8" s="16"/>
    </row>
    <row r="9" spans="2:15" ht="12.75">
      <c r="B9" s="13" t="s">
        <v>18</v>
      </c>
      <c r="C9" s="13" t="s">
        <v>3</v>
      </c>
      <c r="D9" s="13"/>
      <c r="E9" s="13">
        <f>F9-G9</f>
        <v>5200</v>
      </c>
      <c r="F9" s="13">
        <v>5500</v>
      </c>
      <c r="G9" s="13">
        <v>300</v>
      </c>
      <c r="H9" s="14">
        <f t="shared" si="0"/>
        <v>-10.489510489510495</v>
      </c>
      <c r="I9" s="14">
        <v>-32</v>
      </c>
      <c r="J9" s="14">
        <f t="shared" si="1"/>
        <v>-1.0489510489510496</v>
      </c>
      <c r="K9" s="18">
        <f>1/3</f>
        <v>0.3333333333333333</v>
      </c>
      <c r="L9" s="19">
        <f t="shared" si="2"/>
        <v>1.2599210498948732</v>
      </c>
      <c r="M9" s="33"/>
      <c r="N9" s="15"/>
      <c r="O9" s="16"/>
    </row>
    <row r="10" spans="2:15" ht="12.75">
      <c r="B10" s="13" t="s">
        <v>17</v>
      </c>
      <c r="C10" s="13" t="s">
        <v>3</v>
      </c>
      <c r="D10" s="13"/>
      <c r="E10" s="13">
        <f>F10-G10</f>
        <v>5300</v>
      </c>
      <c r="F10" s="13">
        <v>5500</v>
      </c>
      <c r="G10" s="13">
        <v>200</v>
      </c>
      <c r="H10" s="14">
        <f t="shared" si="0"/>
        <v>-6.861063464837058</v>
      </c>
      <c r="I10" s="14">
        <v>-21</v>
      </c>
      <c r="J10" s="14">
        <f t="shared" si="1"/>
        <v>-0.6861063464837058</v>
      </c>
      <c r="K10" s="18">
        <f>1/3</f>
        <v>0.3333333333333333</v>
      </c>
      <c r="L10" s="19">
        <f t="shared" si="2"/>
        <v>1.2599210498948732</v>
      </c>
      <c r="M10" s="33"/>
      <c r="N10" s="15"/>
      <c r="O10" s="16"/>
    </row>
    <row r="11" spans="2:15" ht="12.75">
      <c r="B11" s="13">
        <v>82</v>
      </c>
      <c r="C11" s="13" t="s">
        <v>3</v>
      </c>
      <c r="D11" s="13"/>
      <c r="E11" s="13">
        <f>F11-G11</f>
        <v>5400</v>
      </c>
      <c r="F11" s="13">
        <v>5500</v>
      </c>
      <c r="G11" s="13">
        <v>100</v>
      </c>
      <c r="H11" s="14">
        <f t="shared" si="0"/>
        <v>-3.3670033670033517</v>
      </c>
      <c r="I11" s="14">
        <v>-10</v>
      </c>
      <c r="J11" s="14">
        <f t="shared" si="1"/>
        <v>-0.33670033670033517</v>
      </c>
      <c r="K11" s="18">
        <f aca="true" t="shared" si="3" ref="K11:K17">1/3</f>
        <v>0.3333333333333333</v>
      </c>
      <c r="L11" s="19">
        <f t="shared" si="2"/>
        <v>1.2599210498948732</v>
      </c>
      <c r="M11" s="33"/>
      <c r="N11" s="15"/>
      <c r="O11" s="16"/>
    </row>
    <row r="12" spans="2:15" ht="12.75">
      <c r="B12" s="13">
        <v>81</v>
      </c>
      <c r="C12" s="13" t="s">
        <v>11</v>
      </c>
      <c r="D12" s="13"/>
      <c r="E12" s="13">
        <v>5500</v>
      </c>
      <c r="F12" s="13">
        <f aca="true" t="shared" si="4" ref="F12:F17">E12+G12</f>
        <v>5400</v>
      </c>
      <c r="G12" s="13">
        <v>-100</v>
      </c>
      <c r="H12" s="14">
        <f t="shared" si="0"/>
        <v>3.3670033670033517</v>
      </c>
      <c r="I12" s="14"/>
      <c r="J12" s="14">
        <f t="shared" si="1"/>
        <v>0.33670033670033517</v>
      </c>
      <c r="K12" s="18">
        <f t="shared" si="3"/>
        <v>0.3333333333333333</v>
      </c>
      <c r="L12" s="19">
        <f t="shared" si="2"/>
        <v>1.2599210498948732</v>
      </c>
      <c r="M12" s="33"/>
      <c r="N12" s="15"/>
      <c r="O12" s="16"/>
    </row>
    <row r="13" spans="2:15" ht="12.75">
      <c r="B13" s="13" t="s">
        <v>12</v>
      </c>
      <c r="C13" s="13" t="s">
        <v>11</v>
      </c>
      <c r="D13" s="13"/>
      <c r="E13" s="13">
        <v>5500</v>
      </c>
      <c r="F13" s="13">
        <f t="shared" si="4"/>
        <v>5300</v>
      </c>
      <c r="G13" s="13">
        <v>-200</v>
      </c>
      <c r="H13" s="14">
        <f t="shared" si="0"/>
        <v>6.861063464837058</v>
      </c>
      <c r="I13" s="14"/>
      <c r="J13" s="14">
        <f t="shared" si="1"/>
        <v>0.6861063464837058</v>
      </c>
      <c r="K13" s="18">
        <f t="shared" si="3"/>
        <v>0.3333333333333333</v>
      </c>
      <c r="L13" s="19">
        <f t="shared" si="2"/>
        <v>1.2599210498948732</v>
      </c>
      <c r="M13" s="33"/>
      <c r="N13" s="15"/>
      <c r="O13" s="16"/>
    </row>
    <row r="14" spans="2:15" ht="12.75">
      <c r="B14" s="13" t="s">
        <v>13</v>
      </c>
      <c r="C14" s="13" t="s">
        <v>11</v>
      </c>
      <c r="D14" s="13"/>
      <c r="E14" s="13">
        <v>5500</v>
      </c>
      <c r="F14" s="13">
        <f t="shared" si="4"/>
        <v>5200</v>
      </c>
      <c r="G14" s="13">
        <v>-300</v>
      </c>
      <c r="H14" s="14">
        <f t="shared" si="0"/>
        <v>10.489510489510495</v>
      </c>
      <c r="I14" s="14"/>
      <c r="J14" s="14">
        <f t="shared" si="1"/>
        <v>1.0489510489510496</v>
      </c>
      <c r="K14" s="18">
        <f t="shared" si="3"/>
        <v>0.3333333333333333</v>
      </c>
      <c r="L14" s="19">
        <f t="shared" si="2"/>
        <v>1.2599210498948732</v>
      </c>
      <c r="M14" s="33"/>
      <c r="N14" s="15"/>
      <c r="O14" s="16"/>
    </row>
    <row r="15" spans="2:15" ht="12.75">
      <c r="B15" s="13" t="s">
        <v>14</v>
      </c>
      <c r="C15" s="13" t="s">
        <v>11</v>
      </c>
      <c r="D15" s="13"/>
      <c r="E15" s="13">
        <v>5500</v>
      </c>
      <c r="F15" s="13">
        <f t="shared" si="4"/>
        <v>5100</v>
      </c>
      <c r="G15" s="13">
        <v>-400</v>
      </c>
      <c r="H15" s="14">
        <f t="shared" si="0"/>
        <v>14.260249554367194</v>
      </c>
      <c r="I15" s="14"/>
      <c r="J15" s="14">
        <f t="shared" si="1"/>
        <v>1.4260249554367195</v>
      </c>
      <c r="K15" s="18">
        <f t="shared" si="3"/>
        <v>0.3333333333333333</v>
      </c>
      <c r="L15" s="19">
        <f t="shared" si="2"/>
        <v>1.2599210498948732</v>
      </c>
      <c r="M15" s="33"/>
      <c r="N15" s="15"/>
      <c r="O15" s="16"/>
    </row>
    <row r="16" spans="2:15" ht="12.75">
      <c r="B16" s="13" t="s">
        <v>15</v>
      </c>
      <c r="C16" s="13" t="s">
        <v>11</v>
      </c>
      <c r="D16" s="13"/>
      <c r="E16" s="13">
        <v>5500</v>
      </c>
      <c r="F16" s="13">
        <f t="shared" si="4"/>
        <v>5000</v>
      </c>
      <c r="G16" s="13">
        <v>-500</v>
      </c>
      <c r="H16" s="14">
        <f t="shared" si="0"/>
        <v>18.181818181818187</v>
      </c>
      <c r="I16" s="14"/>
      <c r="J16" s="14">
        <f t="shared" si="1"/>
        <v>1.8181818181818188</v>
      </c>
      <c r="K16" s="18">
        <f t="shared" si="3"/>
        <v>0.3333333333333333</v>
      </c>
      <c r="L16" s="19">
        <f t="shared" si="2"/>
        <v>1.2599210498948732</v>
      </c>
      <c r="M16" s="33"/>
      <c r="N16" s="15"/>
      <c r="O16" s="16"/>
    </row>
    <row r="17" spans="1:15" ht="12.75">
      <c r="A17" s="12" t="s">
        <v>43</v>
      </c>
      <c r="B17" s="13" t="s">
        <v>16</v>
      </c>
      <c r="C17" s="13" t="s">
        <v>11</v>
      </c>
      <c r="D17" s="13"/>
      <c r="E17" s="13">
        <v>5500</v>
      </c>
      <c r="F17" s="13">
        <f t="shared" si="4"/>
        <v>4900</v>
      </c>
      <c r="G17" s="13">
        <v>-600</v>
      </c>
      <c r="H17" s="14">
        <f t="shared" si="0"/>
        <v>22.263450834879407</v>
      </c>
      <c r="I17" s="14"/>
      <c r="J17" s="14">
        <f t="shared" si="1"/>
        <v>2.226345083487941</v>
      </c>
      <c r="K17" s="18">
        <f t="shared" si="3"/>
        <v>0.3333333333333333</v>
      </c>
      <c r="L17" s="19">
        <f t="shared" si="2"/>
        <v>1.2599210498948732</v>
      </c>
      <c r="M17" s="33"/>
      <c r="N17" s="15"/>
      <c r="O17" s="16"/>
    </row>
    <row r="18" spans="1:15" ht="12.75">
      <c r="A18" s="12" t="s">
        <v>43</v>
      </c>
      <c r="B18" s="13" t="s">
        <v>21</v>
      </c>
      <c r="C18" s="13" t="s">
        <v>11</v>
      </c>
      <c r="D18" s="13"/>
      <c r="E18" s="13">
        <v>5500</v>
      </c>
      <c r="F18" s="13">
        <v>3800</v>
      </c>
      <c r="G18" s="13">
        <f>F18-E18</f>
        <v>-1700</v>
      </c>
      <c r="H18" s="14">
        <f t="shared" si="0"/>
        <v>81.33971291866027</v>
      </c>
      <c r="I18" s="14"/>
      <c r="J18" s="14">
        <f t="shared" si="1"/>
        <v>8.133971291866027</v>
      </c>
      <c r="K18" s="18">
        <f>2/3</f>
        <v>0.6666666666666666</v>
      </c>
      <c r="L18" s="19">
        <f t="shared" si="2"/>
        <v>1.5874010519681994</v>
      </c>
      <c r="M18" s="33"/>
      <c r="N18" s="15"/>
      <c r="O18" s="16"/>
    </row>
    <row r="19" spans="2:15" ht="12.75">
      <c r="B19" s="13">
        <v>85</v>
      </c>
      <c r="C19" s="13" t="s">
        <v>11</v>
      </c>
      <c r="D19" s="13"/>
      <c r="E19" s="13">
        <v>5500</v>
      </c>
      <c r="F19" s="13">
        <v>3400</v>
      </c>
      <c r="G19" s="13">
        <f>F19-E19</f>
        <v>-2100</v>
      </c>
      <c r="H19" s="14">
        <f t="shared" si="0"/>
        <v>112.29946524064172</v>
      </c>
      <c r="I19" s="14"/>
      <c r="J19" s="14">
        <f t="shared" si="1"/>
        <v>11.229946524064172</v>
      </c>
      <c r="K19" s="18">
        <f>2/3</f>
        <v>0.6666666666666666</v>
      </c>
      <c r="L19" s="19">
        <f t="shared" si="2"/>
        <v>1.5874010519681994</v>
      </c>
      <c r="M19" s="33"/>
      <c r="N19" s="15"/>
      <c r="O19" s="16"/>
    </row>
    <row r="20" spans="2:15" ht="12.75">
      <c r="B20" s="13" t="s">
        <v>20</v>
      </c>
      <c r="C20" s="13" t="s">
        <v>11</v>
      </c>
      <c r="D20" s="13"/>
      <c r="E20" s="13">
        <v>5500</v>
      </c>
      <c r="F20" s="13">
        <v>3200</v>
      </c>
      <c r="G20" s="13">
        <f>F20-E20</f>
        <v>-2300</v>
      </c>
      <c r="H20" s="14">
        <f t="shared" si="0"/>
        <v>130.6818181818182</v>
      </c>
      <c r="I20" s="14"/>
      <c r="J20" s="14">
        <f t="shared" si="1"/>
        <v>13.068181818181818</v>
      </c>
      <c r="K20" s="18">
        <f>2/3</f>
        <v>0.6666666666666666</v>
      </c>
      <c r="L20" s="19">
        <f t="shared" si="2"/>
        <v>1.5874010519681994</v>
      </c>
      <c r="M20" s="33"/>
      <c r="N20" s="15"/>
      <c r="O20" s="16"/>
    </row>
    <row r="21" spans="2:15" ht="12.75">
      <c r="B21" s="15"/>
      <c r="C21" s="15"/>
      <c r="D21" s="15"/>
      <c r="E21" s="15"/>
      <c r="F21" s="15"/>
      <c r="G21" s="15"/>
      <c r="H21" s="20"/>
      <c r="I21" s="20"/>
      <c r="J21" s="20"/>
      <c r="K21" s="15"/>
      <c r="L21" s="15"/>
      <c r="M21" s="15"/>
      <c r="N21" s="15"/>
      <c r="O21" s="16"/>
    </row>
    <row r="22" spans="2:15" ht="12.75">
      <c r="B22" s="15"/>
      <c r="C22" s="15"/>
      <c r="D22" s="15"/>
      <c r="E22" s="15"/>
      <c r="F22" s="15"/>
      <c r="G22" s="15"/>
      <c r="H22" s="20"/>
      <c r="I22" s="20"/>
      <c r="J22" s="20"/>
      <c r="K22" s="15"/>
      <c r="L22" s="15"/>
      <c r="M22" s="15"/>
      <c r="N22" s="15"/>
      <c r="O22" s="16"/>
    </row>
    <row r="23" spans="2:15" ht="12.75">
      <c r="B23" s="16"/>
      <c r="C23" s="16"/>
      <c r="D23" s="16"/>
      <c r="E23" s="16"/>
      <c r="F23" s="16"/>
      <c r="G23" s="16"/>
      <c r="H23" s="21"/>
      <c r="I23" s="21"/>
      <c r="J23" s="21"/>
      <c r="K23" s="16"/>
      <c r="L23" s="16"/>
      <c r="M23" s="16"/>
      <c r="N23" s="16"/>
      <c r="O23" s="16"/>
    </row>
  </sheetData>
  <printOptions/>
  <pageMargins left="0.29527559055118113" right="0.29527559055118113" top="0.984251968503937" bottom="0.984251968503937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5" max="5" width="5.8515625" style="0" customWidth="1"/>
  </cols>
  <sheetData>
    <row r="1" ht="12.75">
      <c r="A1" s="23" t="str">
        <f>'CC~mired'!A1</f>
        <v>.2003-12-13   © 2005, J Colwell, Canada</v>
      </c>
    </row>
    <row r="3" ht="12.75">
      <c r="A3" s="24" t="s">
        <v>48</v>
      </c>
    </row>
    <row r="5" spans="3:4" ht="12.75">
      <c r="C5" s="25" t="s">
        <v>1</v>
      </c>
      <c r="D5" s="26" t="s">
        <v>49</v>
      </c>
    </row>
    <row r="6" spans="1:5" ht="38.25">
      <c r="A6" s="2" t="s">
        <v>44</v>
      </c>
      <c r="B6" s="2" t="s">
        <v>28</v>
      </c>
      <c r="C6" s="2" t="s">
        <v>29</v>
      </c>
      <c r="D6" s="2" t="s">
        <v>30</v>
      </c>
      <c r="E6" s="2" t="s">
        <v>45</v>
      </c>
    </row>
    <row r="7" spans="1:5" ht="12.75">
      <c r="A7" s="5"/>
      <c r="B7" s="2" t="s">
        <v>31</v>
      </c>
      <c r="C7" s="2">
        <v>1.25</v>
      </c>
      <c r="D7" s="3" t="s">
        <v>40</v>
      </c>
      <c r="E7" s="5"/>
    </row>
    <row r="8" spans="1:5" ht="12.75">
      <c r="A8" s="5"/>
      <c r="B8" s="2" t="s">
        <v>32</v>
      </c>
      <c r="C8" s="2">
        <v>1.6</v>
      </c>
      <c r="D8" s="3" t="s">
        <v>41</v>
      </c>
      <c r="E8" s="5"/>
    </row>
    <row r="9" spans="1:5" ht="12.75">
      <c r="A9" s="5"/>
      <c r="B9" s="2" t="s">
        <v>33</v>
      </c>
      <c r="C9" s="2">
        <v>2</v>
      </c>
      <c r="D9" s="2">
        <v>1</v>
      </c>
      <c r="E9" s="5"/>
    </row>
    <row r="10" spans="1:5" ht="12.75">
      <c r="A10" s="5"/>
      <c r="B10" s="2" t="s">
        <v>34</v>
      </c>
      <c r="C10" s="2">
        <v>2.5</v>
      </c>
      <c r="D10" s="4">
        <v>1.3333333333333333</v>
      </c>
      <c r="E10" s="5"/>
    </row>
    <row r="11" spans="1:5" ht="12.75">
      <c r="A11" s="5"/>
      <c r="B11" s="2" t="s">
        <v>35</v>
      </c>
      <c r="C11" s="2">
        <v>3.1</v>
      </c>
      <c r="D11" s="4">
        <v>1.6666666666666665</v>
      </c>
      <c r="E11" s="5"/>
    </row>
    <row r="12" spans="1:5" ht="12.75">
      <c r="A12" s="5"/>
      <c r="B12" s="2" t="s">
        <v>36</v>
      </c>
      <c r="C12" s="2">
        <v>4</v>
      </c>
      <c r="D12" s="2">
        <v>2</v>
      </c>
      <c r="E12" s="5" t="s">
        <v>46</v>
      </c>
    </row>
    <row r="13" spans="1:5" ht="12.75">
      <c r="A13" s="5"/>
      <c r="B13" s="2" t="s">
        <v>37</v>
      </c>
      <c r="C13" s="2">
        <v>6.25</v>
      </c>
      <c r="D13" s="4">
        <v>2.6666666666666665</v>
      </c>
      <c r="E13" s="5"/>
    </row>
    <row r="14" spans="1:5" ht="12.75">
      <c r="A14" s="5" t="s">
        <v>42</v>
      </c>
      <c r="B14" s="2" t="s">
        <v>38</v>
      </c>
      <c r="C14" s="2">
        <v>8</v>
      </c>
      <c r="D14" s="2">
        <v>3</v>
      </c>
      <c r="E14" s="5"/>
    </row>
    <row r="15" spans="1:5" ht="12.75">
      <c r="A15" s="5"/>
      <c r="B15" s="2" t="s">
        <v>39</v>
      </c>
      <c r="C15" s="2">
        <v>10</v>
      </c>
      <c r="D15" s="4">
        <v>3.3333333333333335</v>
      </c>
      <c r="E15" s="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Fourth Wave Strategy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Colwell</dc:creator>
  <cp:keywords/>
  <dc:description/>
  <cp:lastModifiedBy>Jim Colwell</cp:lastModifiedBy>
  <cp:lastPrinted>2005-01-18T18:25:22Z</cp:lastPrinted>
  <dcterms:created xsi:type="dcterms:W3CDTF">2003-12-13T00:10:51Z</dcterms:created>
  <dcterms:modified xsi:type="dcterms:W3CDTF">2005-10-15T23:51:47Z</dcterms:modified>
  <cp:category/>
  <cp:version/>
  <cp:contentType/>
  <cp:contentStatus/>
</cp:coreProperties>
</file>